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01"/>
  <workbookPr/>
  <mc:AlternateContent xmlns:mc="http://schemas.openxmlformats.org/markup-compatibility/2006">
    <mc:Choice Requires="x15">
      <x15ac:absPath xmlns:x15ac="http://schemas.microsoft.com/office/spreadsheetml/2010/11/ac" url="J:\20-Treasury Shares\Share Buy Back\2017\SBB execution\"/>
    </mc:Choice>
  </mc:AlternateContent>
  <bookViews>
    <workbookView xWindow="0" yWindow="0" windowWidth="25125" windowHeight="11760" activeTab="1"/>
  </bookViews>
  <sheets>
    <sheet name="Adecco 300M EUR SBB" sheetId="2" r:id="rId1"/>
    <sheet name="Purchases outside SBB program" sheetId="4" r:id="rId2"/>
    <sheet name="Sales outside SBB program" sheetId="1" r:id="rId3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1" i="4" l="1"/>
  <c r="C28" i="4"/>
  <c r="C236" i="2" l="1"/>
  <c r="C233" i="2"/>
  <c r="F226" i="2"/>
  <c r="F225" i="2"/>
  <c r="F224" i="2"/>
  <c r="F223" i="2"/>
  <c r="F222" i="2" l="1"/>
  <c r="F217" i="2" l="1"/>
  <c r="F218" i="2"/>
  <c r="F219" i="2"/>
  <c r="F220" i="2"/>
  <c r="F221" i="2"/>
  <c r="F212" i="2" l="1"/>
  <c r="F213" i="2"/>
  <c r="F214" i="2"/>
  <c r="F215" i="2"/>
  <c r="F216" i="2"/>
  <c r="F207" i="2" l="1"/>
  <c r="F208" i="2"/>
  <c r="F209" i="2"/>
  <c r="F210" i="2"/>
  <c r="F211" i="2"/>
  <c r="F205" i="2" l="1"/>
  <c r="F204" i="2"/>
  <c r="C30" i="4" l="1"/>
  <c r="F179" i="2"/>
  <c r="F180" i="2"/>
  <c r="F181" i="2"/>
  <c r="F182" i="2"/>
  <c r="F183" i="2"/>
  <c r="F184" i="2"/>
  <c r="F185" i="2"/>
  <c r="F186" i="2"/>
  <c r="F187" i="2"/>
  <c r="F188" i="2"/>
  <c r="F189" i="2"/>
  <c r="F190" i="2"/>
  <c r="C235" i="2" l="1"/>
  <c r="H179" i="2" l="1"/>
  <c r="H180" i="2"/>
  <c r="F176" i="2"/>
  <c r="H176" i="2" s="1"/>
  <c r="F177" i="2"/>
  <c r="H177" i="2" s="1"/>
  <c r="F178" i="2"/>
  <c r="H178" i="2" s="1"/>
  <c r="F161" i="2" l="1"/>
  <c r="H161" i="2" s="1"/>
  <c r="F162" i="2"/>
  <c r="H162" i="2" s="1"/>
  <c r="F163" i="2"/>
  <c r="H163" i="2" s="1"/>
  <c r="F164" i="2"/>
  <c r="H164" i="2" s="1"/>
  <c r="F165" i="2"/>
  <c r="H165" i="2" s="1"/>
  <c r="F166" i="2"/>
  <c r="H166" i="2" s="1"/>
  <c r="F167" i="2"/>
  <c r="H167" i="2" s="1"/>
  <c r="F168" i="2"/>
  <c r="H168" i="2" s="1"/>
  <c r="F169" i="2"/>
  <c r="H169" i="2" s="1"/>
  <c r="F170" i="2"/>
  <c r="H170" i="2" s="1"/>
  <c r="F171" i="2"/>
  <c r="H171" i="2" s="1"/>
  <c r="F172" i="2"/>
  <c r="H172" i="2" s="1"/>
  <c r="F173" i="2"/>
  <c r="H173" i="2" s="1"/>
  <c r="F174" i="2"/>
  <c r="H174" i="2" s="1"/>
  <c r="F175" i="2"/>
  <c r="H175" i="2" s="1"/>
  <c r="H43" i="2" l="1"/>
  <c r="H44" i="2"/>
  <c r="H45" i="2"/>
  <c r="H46" i="2"/>
  <c r="H47" i="2"/>
  <c r="H48" i="2"/>
  <c r="H49" i="2"/>
  <c r="F160" i="2" l="1"/>
  <c r="H160" i="2" s="1"/>
  <c r="F52" i="2"/>
  <c r="H52" i="2" s="1"/>
  <c r="F53" i="2"/>
  <c r="H53" i="2" s="1"/>
  <c r="F54" i="2"/>
  <c r="H54" i="2" s="1"/>
  <c r="F55" i="2"/>
  <c r="H55" i="2" s="1"/>
  <c r="F56" i="2"/>
  <c r="H56" i="2" s="1"/>
  <c r="F57" i="2"/>
  <c r="H57" i="2" s="1"/>
  <c r="F58" i="2"/>
  <c r="H58" i="2" s="1"/>
  <c r="F59" i="2"/>
  <c r="H59" i="2" s="1"/>
  <c r="F60" i="2"/>
  <c r="H60" i="2" s="1"/>
  <c r="F61" i="2"/>
  <c r="H61" i="2" s="1"/>
  <c r="F62" i="2"/>
  <c r="H62" i="2" s="1"/>
  <c r="F63" i="2"/>
  <c r="H63" i="2" s="1"/>
  <c r="F64" i="2"/>
  <c r="H64" i="2" s="1"/>
  <c r="F65" i="2"/>
  <c r="H65" i="2" s="1"/>
  <c r="F66" i="2"/>
  <c r="H66" i="2" s="1"/>
  <c r="F67" i="2"/>
  <c r="H67" i="2" s="1"/>
  <c r="F68" i="2"/>
  <c r="H68" i="2" s="1"/>
  <c r="F69" i="2"/>
  <c r="H69" i="2" s="1"/>
  <c r="F70" i="2"/>
  <c r="H70" i="2" s="1"/>
  <c r="F71" i="2"/>
  <c r="H71" i="2" s="1"/>
  <c r="F72" i="2"/>
  <c r="H72" i="2" s="1"/>
  <c r="F73" i="2"/>
  <c r="H73" i="2" s="1"/>
  <c r="F74" i="2"/>
  <c r="H74" i="2" s="1"/>
  <c r="F75" i="2"/>
  <c r="H75" i="2" s="1"/>
  <c r="F76" i="2"/>
  <c r="H76" i="2" s="1"/>
  <c r="F77" i="2"/>
  <c r="H77" i="2" s="1"/>
  <c r="F78" i="2"/>
  <c r="H78" i="2" s="1"/>
  <c r="F79" i="2"/>
  <c r="H79" i="2" s="1"/>
  <c r="F80" i="2"/>
  <c r="H80" i="2" s="1"/>
  <c r="F81" i="2"/>
  <c r="H81" i="2" s="1"/>
  <c r="F82" i="2"/>
  <c r="H82" i="2" s="1"/>
  <c r="F83" i="2"/>
  <c r="H83" i="2" s="1"/>
  <c r="F84" i="2"/>
  <c r="H84" i="2" s="1"/>
  <c r="F85" i="2"/>
  <c r="H85" i="2" s="1"/>
  <c r="F86" i="2"/>
  <c r="H86" i="2" s="1"/>
  <c r="F87" i="2"/>
  <c r="H87" i="2" s="1"/>
  <c r="F88" i="2"/>
  <c r="H88" i="2" s="1"/>
  <c r="F89" i="2"/>
  <c r="H89" i="2" s="1"/>
  <c r="F90" i="2"/>
  <c r="H90" i="2" s="1"/>
  <c r="F91" i="2"/>
  <c r="H91" i="2" s="1"/>
  <c r="F92" i="2"/>
  <c r="H92" i="2" s="1"/>
  <c r="F93" i="2"/>
  <c r="H93" i="2" s="1"/>
  <c r="F94" i="2"/>
  <c r="H94" i="2" s="1"/>
  <c r="F95" i="2"/>
  <c r="H95" i="2" s="1"/>
  <c r="F96" i="2"/>
  <c r="H96" i="2" s="1"/>
  <c r="F97" i="2"/>
  <c r="H97" i="2" s="1"/>
  <c r="F98" i="2"/>
  <c r="H98" i="2" s="1"/>
  <c r="F99" i="2"/>
  <c r="H99" i="2" s="1"/>
  <c r="F100" i="2"/>
  <c r="H100" i="2" s="1"/>
  <c r="F101" i="2"/>
  <c r="H101" i="2" s="1"/>
  <c r="F102" i="2"/>
  <c r="H102" i="2" s="1"/>
  <c r="F103" i="2"/>
  <c r="H103" i="2" s="1"/>
  <c r="F104" i="2"/>
  <c r="H104" i="2" s="1"/>
  <c r="F105" i="2"/>
  <c r="H105" i="2" s="1"/>
  <c r="F106" i="2"/>
  <c r="H106" i="2" s="1"/>
  <c r="F107" i="2"/>
  <c r="H107" i="2" s="1"/>
  <c r="F108" i="2"/>
  <c r="H108" i="2" s="1"/>
  <c r="F109" i="2"/>
  <c r="H109" i="2" s="1"/>
  <c r="F110" i="2"/>
  <c r="H110" i="2" s="1"/>
  <c r="F111" i="2"/>
  <c r="H111" i="2" s="1"/>
  <c r="F112" i="2"/>
  <c r="H112" i="2" s="1"/>
  <c r="F113" i="2"/>
  <c r="H113" i="2" s="1"/>
  <c r="F114" i="2"/>
  <c r="H114" i="2" s="1"/>
  <c r="F115" i="2"/>
  <c r="H115" i="2" s="1"/>
  <c r="F116" i="2"/>
  <c r="H116" i="2" s="1"/>
  <c r="F117" i="2"/>
  <c r="H117" i="2" s="1"/>
  <c r="F118" i="2"/>
  <c r="H118" i="2" s="1"/>
  <c r="F119" i="2"/>
  <c r="H119" i="2" s="1"/>
  <c r="F120" i="2"/>
  <c r="H120" i="2" s="1"/>
  <c r="F121" i="2"/>
  <c r="H121" i="2" s="1"/>
  <c r="F122" i="2"/>
  <c r="H122" i="2" s="1"/>
  <c r="F123" i="2"/>
  <c r="H123" i="2" s="1"/>
  <c r="F124" i="2"/>
  <c r="H124" i="2" s="1"/>
  <c r="F125" i="2"/>
  <c r="H125" i="2" s="1"/>
  <c r="F126" i="2"/>
  <c r="H126" i="2" s="1"/>
  <c r="F127" i="2"/>
  <c r="H127" i="2" s="1"/>
  <c r="F128" i="2"/>
  <c r="H128" i="2" s="1"/>
  <c r="F129" i="2"/>
  <c r="H129" i="2" s="1"/>
  <c r="F130" i="2"/>
  <c r="H130" i="2" s="1"/>
  <c r="F131" i="2"/>
  <c r="H131" i="2" s="1"/>
  <c r="F132" i="2"/>
  <c r="H132" i="2" s="1"/>
  <c r="F133" i="2"/>
  <c r="H133" i="2" s="1"/>
  <c r="F134" i="2"/>
  <c r="H134" i="2" s="1"/>
  <c r="F135" i="2"/>
  <c r="H135" i="2" s="1"/>
  <c r="F136" i="2"/>
  <c r="H136" i="2" s="1"/>
  <c r="F137" i="2"/>
  <c r="H137" i="2" s="1"/>
  <c r="F138" i="2"/>
  <c r="H138" i="2" s="1"/>
  <c r="F139" i="2"/>
  <c r="H139" i="2" s="1"/>
  <c r="F140" i="2"/>
  <c r="H140" i="2" s="1"/>
  <c r="F141" i="2"/>
  <c r="H141" i="2" s="1"/>
  <c r="F142" i="2"/>
  <c r="H142" i="2" s="1"/>
  <c r="F143" i="2"/>
  <c r="H143" i="2" s="1"/>
  <c r="F144" i="2"/>
  <c r="H144" i="2" s="1"/>
  <c r="F145" i="2"/>
  <c r="H145" i="2" s="1"/>
  <c r="F146" i="2"/>
  <c r="H146" i="2" s="1"/>
  <c r="F147" i="2"/>
  <c r="H147" i="2" s="1"/>
  <c r="F148" i="2"/>
  <c r="H148" i="2" s="1"/>
  <c r="F149" i="2"/>
  <c r="H149" i="2" s="1"/>
  <c r="F150" i="2"/>
  <c r="H150" i="2" s="1"/>
  <c r="F151" i="2"/>
  <c r="H151" i="2" s="1"/>
  <c r="F152" i="2"/>
  <c r="H152" i="2" s="1"/>
  <c r="F153" i="2"/>
  <c r="H153" i="2" s="1"/>
  <c r="F154" i="2"/>
  <c r="H154" i="2" s="1"/>
  <c r="F155" i="2"/>
  <c r="H155" i="2" s="1"/>
  <c r="F156" i="2"/>
  <c r="H156" i="2" s="1"/>
  <c r="F157" i="2"/>
  <c r="H157" i="2" s="1"/>
  <c r="F158" i="2"/>
  <c r="H158" i="2" s="1"/>
  <c r="F159" i="2"/>
  <c r="H159" i="2" s="1"/>
  <c r="F51" i="2" l="1"/>
  <c r="H51" i="2" s="1"/>
  <c r="F50" i="2"/>
  <c r="H50" i="2" s="1"/>
  <c r="F39" i="2" l="1"/>
  <c r="H39" i="2" s="1"/>
  <c r="F40" i="2"/>
  <c r="H40" i="2" s="1"/>
  <c r="F41" i="2"/>
  <c r="H41" i="2" s="1"/>
  <c r="F42" i="2"/>
  <c r="H42" i="2" s="1"/>
  <c r="F7" i="2"/>
  <c r="H7" i="2" s="1"/>
  <c r="F8" i="2"/>
  <c r="H8" i="2" s="1"/>
  <c r="F9" i="2"/>
  <c r="H9" i="2" s="1"/>
  <c r="F10" i="2"/>
  <c r="H10" i="2" s="1"/>
  <c r="F11" i="2"/>
  <c r="H11" i="2" s="1"/>
  <c r="F12" i="2"/>
  <c r="H12" i="2" s="1"/>
  <c r="F13" i="2"/>
  <c r="H13" i="2" s="1"/>
  <c r="F14" i="2"/>
  <c r="H14" i="2" s="1"/>
  <c r="F15" i="2"/>
  <c r="H15" i="2" s="1"/>
  <c r="F16" i="2"/>
  <c r="H16" i="2" s="1"/>
  <c r="F17" i="2"/>
  <c r="H17" i="2" s="1"/>
  <c r="F18" i="2"/>
  <c r="H18" i="2" s="1"/>
  <c r="F19" i="2"/>
  <c r="H19" i="2" s="1"/>
  <c r="F20" i="2"/>
  <c r="H20" i="2" s="1"/>
  <c r="F21" i="2"/>
  <c r="H21" i="2" s="1"/>
  <c r="F22" i="2"/>
  <c r="H22" i="2" s="1"/>
  <c r="F23" i="2"/>
  <c r="H23" i="2" s="1"/>
  <c r="F24" i="2"/>
  <c r="H24" i="2" s="1"/>
  <c r="F25" i="2"/>
  <c r="H25" i="2" s="1"/>
  <c r="F26" i="2"/>
  <c r="H26" i="2" s="1"/>
  <c r="F27" i="2"/>
  <c r="H27" i="2" s="1"/>
  <c r="F28" i="2"/>
  <c r="H28" i="2" s="1"/>
  <c r="F29" i="2"/>
  <c r="H29" i="2" s="1"/>
  <c r="F30" i="2"/>
  <c r="H30" i="2" s="1"/>
  <c r="F31" i="2"/>
  <c r="H31" i="2" s="1"/>
  <c r="F32" i="2"/>
  <c r="H32" i="2" s="1"/>
  <c r="F33" i="2"/>
  <c r="H33" i="2" s="1"/>
  <c r="F34" i="2"/>
  <c r="H34" i="2" s="1"/>
  <c r="F35" i="2"/>
  <c r="H35" i="2" s="1"/>
  <c r="F36" i="2"/>
  <c r="H36" i="2" s="1"/>
  <c r="F37" i="2"/>
  <c r="H37" i="2" s="1"/>
  <c r="F38" i="2"/>
  <c r="H38" i="2" s="1"/>
  <c r="C17" i="1" l="1"/>
  <c r="F6" i="2" l="1"/>
  <c r="H6" i="2" l="1"/>
  <c r="C14" i="1"/>
  <c r="C16" i="1" s="1"/>
</calcChain>
</file>

<file path=xl/sharedStrings.xml><?xml version="1.0" encoding="utf-8"?>
<sst xmlns="http://schemas.openxmlformats.org/spreadsheetml/2006/main" count="49" uniqueCount="26">
  <si>
    <t>Sales of trasury shares</t>
  </si>
  <si>
    <t>(not exclusively for the fulfilment of employee stock option plans)</t>
  </si>
  <si>
    <t>Date of sale</t>
  </si>
  <si>
    <t>Nr. of shares</t>
  </si>
  <si>
    <t>VWAP  (CHF)</t>
  </si>
  <si>
    <t>Highest price (CHF)</t>
  </si>
  <si>
    <t>Lowest price (CHF)</t>
  </si>
  <si>
    <t>Total proceeds (CHF)</t>
  </si>
  <si>
    <t>VWAP: Volume weighted average price</t>
  </si>
  <si>
    <t>Total no. of shares sold</t>
  </si>
  <si>
    <t>Shares sold in % of shares issued</t>
  </si>
  <si>
    <t>Total proceeds</t>
  </si>
  <si>
    <t>In CHF</t>
  </si>
  <si>
    <t>Purchases within buyback program</t>
  </si>
  <si>
    <t>Date of purchase</t>
  </si>
  <si>
    <t>No. of shares</t>
  </si>
  <si>
    <t>Total amount paid (CHF)</t>
  </si>
  <si>
    <t>Total no. of shares purchased</t>
  </si>
  <si>
    <t>Shares purchased in % of shares issued</t>
  </si>
  <si>
    <t>Total purchase price</t>
  </si>
  <si>
    <t>Purchases outside buyback program</t>
  </si>
  <si>
    <t>ADECCO EUR 300 M SHARE BUYBACK</t>
  </si>
  <si>
    <t>Total no. of shares issued as per July 4, 2016</t>
  </si>
  <si>
    <t>Total no. of shares Issued as per July 4, 2016</t>
  </si>
  <si>
    <t>Broker Fees</t>
  </si>
  <si>
    <t>CORRECT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</si>
</sst>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(* #,##0.00_);_(* \(#,##0.00\);_(* &quot;-&quot;??_);_(@_)"/>
    <numFmt numFmtId="164" formatCode="_ * #,##0_ ;_ * \-#,##0_ ;_ * &quot;-&quot;_ ;_ @_ "/>
    <numFmt numFmtId="165" formatCode="_ * #,##0.00_ ;_ * \-#,##0.00_ ;_ * &quot;-&quot;??_ ;_ @_ "/>
    <numFmt numFmtId="166" formatCode="_ * #,##0_ ;_ * \-#,##0_ ;_ * &quot;-&quot;??_ ;_ @_ "/>
    <numFmt numFmtId="167" formatCode="0.0000"/>
    <numFmt numFmtId="168" formatCode="#,##0.0000"/>
    <numFmt numFmtId="169" formatCode="_ &quot;CHF&quot;\ * #,##0.00_ ;_ &quot;CHF&quot;\ * \-#,##0.00_ ;_ &quot;CHF&quot;\ * &quot;-&quot;??_ ;_ @_ "/>
    <numFmt numFmtId="170" formatCode="_-* #,##0.00\ _€_-;\-* #,##0.00\ _€_-;_-* &quot;-&quot;??\ _€_-;_-@_-"/>
    <numFmt numFmtId="171" formatCode="_-* #,##0.00\ &quot;€&quot;_-;\-* #,##0.00\ &quot;€&quot;_-;_-* &quot;-&quot;??\ &quot;€&quot;_-;_-@_-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</font>
    <font>
      <sz val="11"/>
      <name val="Calibri"/>
      <family val="2"/>
    </font>
    <font>
      <u/>
      <sz val="11"/>
      <color rgb="FFFF0000"/>
      <name val="Calibri"/>
      <family val="2"/>
    </font>
    <font>
      <b/>
      <sz val="11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rgb="FFFF0000"/>
      <name val="Calibri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u/>
      <sz val="11"/>
      <name val="Calibri"/>
      <family val="2"/>
    </font>
    <font>
      <b/>
      <sz val="20"/>
      <name val="Calibri"/>
      <family val="2"/>
    </font>
    <font>
      <b/>
      <sz val="10"/>
      <name val="Calibri"/>
      <family val="2"/>
    </font>
    <font>
      <sz val="1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0.5"/>
      <color theme="1"/>
      <name val="Frutiger 45 Light"/>
      <family val="2"/>
    </font>
    <font>
      <sz val="10.5"/>
      <color theme="0"/>
      <name val="Frutiger 45 Light"/>
      <family val="2"/>
    </font>
    <font>
      <sz val="11"/>
      <color theme="1"/>
      <name val="Futura Book"/>
      <family val="2"/>
    </font>
    <font>
      <sz val="11"/>
      <color indexed="8"/>
      <name val="Calibri"/>
      <family val="2"/>
    </font>
    <font>
      <sz val="10"/>
      <name val="Segoe UI"/>
      <family val="2"/>
    </font>
    <font>
      <sz val="10.5"/>
      <name val="Frutiger 45 Light"/>
      <family val="2"/>
    </font>
    <font>
      <sz val="11"/>
      <name val="Futura Book"/>
    </font>
  </fonts>
  <fills count="28">
    <fill>
      <patternFill patternType="none"/>
    </fill>
    <fill>
      <patternFill patternType="gray125"/>
    </fill>
    <fill>
      <patternFill patternType="solid">
        <fgColor rgb="FF5CB8B2"/>
        <bgColor indexed="64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06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/>
    <xf numFmtId="0" fontId="19" fillId="0" borderId="0"/>
    <xf numFmtId="165" fontId="19" fillId="0" borderId="0" applyFont="0" applyFill="0" applyBorder="0" applyAlignment="0" applyProtection="0"/>
    <xf numFmtId="0" fontId="20" fillId="0" borderId="0"/>
    <xf numFmtId="0" fontId="3" fillId="0" borderId="0"/>
    <xf numFmtId="0" fontId="21" fillId="0" borderId="0"/>
    <xf numFmtId="43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3" fillId="0" borderId="0"/>
    <xf numFmtId="169" fontId="23" fillId="0" borderId="0" applyFont="0" applyFill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2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21" fillId="2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26" borderId="0" applyNumberFormat="0" applyBorder="0" applyAlignment="0" applyProtection="0"/>
    <xf numFmtId="0" fontId="22" fillId="7" borderId="0" applyNumberFormat="0" applyBorder="0" applyAlignment="0" applyProtection="0"/>
    <xf numFmtId="0" fontId="22" fillId="11" borderId="0" applyNumberFormat="0" applyBorder="0" applyAlignment="0" applyProtection="0"/>
    <xf numFmtId="0" fontId="22" fillId="15" borderId="0" applyNumberFormat="0" applyBorder="0" applyAlignment="0" applyProtection="0"/>
    <xf numFmtId="0" fontId="22" fillId="19" borderId="0" applyNumberFormat="0" applyBorder="0" applyAlignment="0" applyProtection="0"/>
    <xf numFmtId="0" fontId="22" fillId="23" borderId="0" applyNumberFormat="0" applyBorder="0" applyAlignment="0" applyProtection="0"/>
    <xf numFmtId="0" fontId="22" fillId="27" borderId="0" applyNumberFormat="0" applyBorder="0" applyAlignment="0" applyProtection="0"/>
    <xf numFmtId="0" fontId="22" fillId="4" borderId="0" applyNumberFormat="0" applyBorder="0" applyAlignment="0" applyProtection="0"/>
    <xf numFmtId="0" fontId="22" fillId="8" borderId="0" applyNumberFormat="0" applyBorder="0" applyAlignment="0" applyProtection="0"/>
    <xf numFmtId="0" fontId="22" fillId="12" borderId="0" applyNumberFormat="0" applyBorder="0" applyAlignment="0" applyProtection="0"/>
    <xf numFmtId="0" fontId="22" fillId="16" borderId="0" applyNumberFormat="0" applyBorder="0" applyAlignment="0" applyProtection="0"/>
    <xf numFmtId="0" fontId="22" fillId="20" borderId="0" applyNumberFormat="0" applyBorder="0" applyAlignment="0" applyProtection="0"/>
    <xf numFmtId="0" fontId="22" fillId="24" borderId="0" applyNumberFormat="0" applyBorder="0" applyAlignment="0" applyProtection="0"/>
    <xf numFmtId="43" fontId="24" fillId="0" borderId="0" applyFont="0" applyFill="0" applyBorder="0" applyAlignment="0" applyProtection="0"/>
    <xf numFmtId="170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5" fillId="0" borderId="0"/>
    <xf numFmtId="0" fontId="26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10" applyNumberFormat="0" applyFont="0" applyAlignment="0" applyProtection="0"/>
    <xf numFmtId="0" fontId="1" fillId="3" borderId="10" applyNumberFormat="0" applyFont="0" applyAlignment="0" applyProtection="0"/>
    <xf numFmtId="0" fontId="1" fillId="3" borderId="10" applyNumberFormat="0" applyFont="0" applyAlignment="0" applyProtection="0"/>
    <xf numFmtId="0" fontId="1" fillId="3" borderId="10" applyNumberFormat="0" applyFont="0" applyAlignment="0" applyProtection="0"/>
    <xf numFmtId="9" fontId="3" fillId="0" borderId="0" applyFont="0" applyFill="0" applyBorder="0" applyAlignment="0" applyProtection="0"/>
    <xf numFmtId="0" fontId="1" fillId="0" borderId="0"/>
    <xf numFmtId="0" fontId="27" fillId="0" borderId="0"/>
    <xf numFmtId="169" fontId="23" fillId="0" borderId="0" applyFont="0" applyFill="0" applyBorder="0" applyAlignment="0" applyProtection="0"/>
  </cellStyleXfs>
  <cellXfs count="82">
    <xf numFmtId="0" fontId="0" fillId="0" borderId="0" xfId="0"/>
    <xf numFmtId="0" fontId="3" fillId="0" borderId="0" xfId="0" applyFont="1"/>
    <xf numFmtId="14" fontId="5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165" fontId="5" fillId="0" borderId="1" xfId="1" applyFont="1" applyBorder="1" applyAlignment="1">
      <alignment horizontal="center"/>
    </xf>
    <xf numFmtId="166" fontId="5" fillId="0" borderId="1" xfId="1" applyNumberFormat="1" applyFont="1" applyBorder="1" applyAlignment="1">
      <alignment horizontal="center"/>
    </xf>
    <xf numFmtId="14" fontId="5" fillId="0" borderId="2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165" fontId="5" fillId="0" borderId="2" xfId="1" applyFont="1" applyBorder="1" applyAlignment="1">
      <alignment horizontal="center"/>
    </xf>
    <xf numFmtId="166" fontId="5" fillId="0" borderId="2" xfId="1" applyNumberFormat="1" applyFont="1" applyBorder="1" applyAlignment="1">
      <alignment horizontal="center"/>
    </xf>
    <xf numFmtId="14" fontId="5" fillId="0" borderId="3" xfId="0" applyNumberFormat="1" applyFont="1" applyBorder="1" applyAlignment="1">
      <alignment horizontal="left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165" fontId="5" fillId="0" borderId="4" xfId="1" applyFont="1" applyBorder="1" applyAlignment="1">
      <alignment horizontal="center"/>
    </xf>
    <xf numFmtId="0" fontId="6" fillId="0" borderId="0" xfId="0" applyFont="1" applyAlignment="1">
      <alignment vertical="center"/>
    </xf>
    <xf numFmtId="14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165" fontId="5" fillId="0" borderId="0" xfId="1" applyFont="1" applyBorder="1" applyAlignment="1">
      <alignment horizontal="center"/>
    </xf>
    <xf numFmtId="0" fontId="7" fillId="0" borderId="5" xfId="0" applyFont="1" applyBorder="1"/>
    <xf numFmtId="0" fontId="7" fillId="0" borderId="6" xfId="0" applyFont="1" applyBorder="1"/>
    <xf numFmtId="3" fontId="7" fillId="0" borderId="1" xfId="0" applyNumberFormat="1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7" fillId="0" borderId="1" xfId="0" applyFont="1" applyBorder="1"/>
    <xf numFmtId="3" fontId="7" fillId="0" borderId="5" xfId="0" applyNumberFormat="1" applyFont="1" applyBorder="1" applyAlignment="1">
      <alignment horizontal="center"/>
    </xf>
    <xf numFmtId="9" fontId="7" fillId="0" borderId="5" xfId="2" applyFont="1" applyBorder="1" applyAlignment="1">
      <alignment horizontal="center"/>
    </xf>
    <xf numFmtId="0" fontId="7" fillId="0" borderId="7" xfId="0" applyFont="1" applyBorder="1"/>
    <xf numFmtId="0" fontId="7" fillId="0" borderId="0" xfId="0" applyFont="1" applyBorder="1"/>
    <xf numFmtId="3" fontId="7" fillId="0" borderId="1" xfId="2" applyNumberFormat="1" applyFont="1" applyBorder="1" applyAlignment="1">
      <alignment horizontal="center"/>
    </xf>
    <xf numFmtId="167" fontId="0" fillId="0" borderId="0" xfId="1" applyNumberFormat="1" applyFont="1" applyAlignment="1">
      <alignment horizontal="center"/>
    </xf>
    <xf numFmtId="0" fontId="0" fillId="0" borderId="0" xfId="0" applyAlignment="1">
      <alignment horizontal="center"/>
    </xf>
    <xf numFmtId="167" fontId="3" fillId="0" borderId="0" xfId="1" applyNumberFormat="1" applyFont="1" applyAlignment="1">
      <alignment horizontal="center"/>
    </xf>
    <xf numFmtId="0" fontId="7" fillId="0" borderId="0" xfId="0" applyFont="1"/>
    <xf numFmtId="0" fontId="8" fillId="0" borderId="0" xfId="0" applyFont="1"/>
    <xf numFmtId="167" fontId="9" fillId="0" borderId="0" xfId="1" applyNumberFormat="1" applyFont="1" applyAlignment="1">
      <alignment horizontal="center"/>
    </xf>
    <xf numFmtId="165" fontId="8" fillId="0" borderId="0" xfId="1" applyFont="1" applyAlignment="1">
      <alignment horizontal="center"/>
    </xf>
    <xf numFmtId="0" fontId="7" fillId="0" borderId="0" xfId="0" applyFont="1" applyBorder="1" applyAlignment="1">
      <alignment horizontal="center"/>
    </xf>
    <xf numFmtId="3" fontId="5" fillId="0" borderId="1" xfId="0" applyNumberFormat="1" applyFont="1" applyBorder="1" applyAlignment="1">
      <alignment horizontal="center"/>
    </xf>
    <xf numFmtId="0" fontId="0" fillId="0" borderId="0" xfId="0" applyBorder="1"/>
    <xf numFmtId="14" fontId="10" fillId="0" borderId="8" xfId="0" applyNumberFormat="1" applyFont="1" applyBorder="1" applyAlignment="1">
      <alignment horizontal="left"/>
    </xf>
    <xf numFmtId="14" fontId="5" fillId="0" borderId="9" xfId="0" applyNumberFormat="1" applyFont="1" applyBorder="1" applyAlignment="1">
      <alignment horizontal="left"/>
    </xf>
    <xf numFmtId="0" fontId="5" fillId="0" borderId="9" xfId="0" applyFont="1" applyBorder="1" applyAlignment="1">
      <alignment horizontal="center"/>
    </xf>
    <xf numFmtId="165" fontId="5" fillId="0" borderId="9" xfId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5" fillId="0" borderId="1" xfId="1" applyNumberFormat="1" applyFont="1" applyBorder="1" applyAlignment="1">
      <alignment horizontal="center"/>
    </xf>
    <xf numFmtId="3" fontId="5" fillId="0" borderId="1" xfId="1" applyNumberFormat="1" applyFont="1" applyBorder="1" applyAlignment="1">
      <alignment horizontal="center"/>
    </xf>
    <xf numFmtId="14" fontId="7" fillId="0" borderId="0" xfId="0" applyNumberFormat="1" applyFont="1" applyBorder="1" applyAlignment="1">
      <alignment horizontal="left"/>
    </xf>
    <xf numFmtId="165" fontId="7" fillId="0" borderId="0" xfId="1" applyFont="1" applyBorder="1" applyAlignment="1">
      <alignment horizontal="center"/>
    </xf>
    <xf numFmtId="164" fontId="7" fillId="0" borderId="0" xfId="1" applyNumberFormat="1" applyFont="1" applyBorder="1" applyAlignment="1">
      <alignment horizontal="center"/>
    </xf>
    <xf numFmtId="10" fontId="7" fillId="0" borderId="5" xfId="2" applyNumberFormat="1" applyFont="1" applyBorder="1" applyAlignment="1">
      <alignment horizontal="center"/>
    </xf>
    <xf numFmtId="0" fontId="7" fillId="0" borderId="1" xfId="0" applyFont="1" applyFill="1" applyBorder="1"/>
    <xf numFmtId="0" fontId="11" fillId="0" borderId="1" xfId="0" applyFont="1" applyBorder="1" applyAlignment="1">
      <alignment horizontal="right"/>
    </xf>
    <xf numFmtId="3" fontId="11" fillId="0" borderId="1" xfId="1" applyNumberFormat="1" applyFont="1" applyBorder="1" applyAlignment="1">
      <alignment horizontal="center"/>
    </xf>
    <xf numFmtId="0" fontId="13" fillId="0" borderId="0" xfId="0" applyFont="1"/>
    <xf numFmtId="166" fontId="0" fillId="0" borderId="0" xfId="0" applyNumberFormat="1"/>
    <xf numFmtId="168" fontId="5" fillId="0" borderId="1" xfId="0" applyNumberFormat="1" applyFont="1" applyBorder="1" applyAlignment="1">
      <alignment horizontal="center"/>
    </xf>
    <xf numFmtId="0" fontId="5" fillId="0" borderId="1" xfId="1" applyNumberFormat="1" applyFont="1" applyBorder="1" applyAlignment="1">
      <alignment horizontal="center"/>
    </xf>
    <xf numFmtId="3" fontId="0" fillId="0" borderId="0" xfId="0" applyNumberFormat="1"/>
    <xf numFmtId="168" fontId="6" fillId="0" borderId="0" xfId="0" applyNumberFormat="1" applyFont="1" applyAlignment="1">
      <alignment vertical="center"/>
    </xf>
    <xf numFmtId="10" fontId="7" fillId="0" borderId="1" xfId="2" applyNumberFormat="1" applyFont="1" applyBorder="1" applyAlignment="1">
      <alignment horizontal="center"/>
    </xf>
    <xf numFmtId="14" fontId="4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165" fontId="4" fillId="2" borderId="1" xfId="1" applyFont="1" applyFill="1" applyBorder="1" applyAlignment="1">
      <alignment horizontal="center"/>
    </xf>
    <xf numFmtId="0" fontId="11" fillId="0" borderId="0" xfId="0" applyFont="1"/>
    <xf numFmtId="0" fontId="2" fillId="0" borderId="0" xfId="0" applyFont="1"/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/>
    <xf numFmtId="167" fontId="17" fillId="0" borderId="0" xfId="1" applyNumberFormat="1" applyFont="1" applyAlignment="1">
      <alignment horizontal="center"/>
    </xf>
    <xf numFmtId="0" fontId="17" fillId="0" borderId="0" xfId="0" applyFont="1" applyAlignment="1">
      <alignment horizontal="center"/>
    </xf>
    <xf numFmtId="10" fontId="7" fillId="0" borderId="7" xfId="2" applyNumberFormat="1" applyFont="1" applyBorder="1"/>
    <xf numFmtId="14" fontId="5" fillId="0" borderId="0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2" fontId="5" fillId="0" borderId="0" xfId="1" applyNumberFormat="1" applyFont="1" applyBorder="1" applyAlignment="1">
      <alignment horizontal="center"/>
    </xf>
    <xf numFmtId="3" fontId="5" fillId="0" borderId="0" xfId="1" applyNumberFormat="1" applyFont="1" applyBorder="1" applyAlignment="1">
      <alignment horizontal="center"/>
    </xf>
    <xf numFmtId="167" fontId="5" fillId="0" borderId="1" xfId="0" applyNumberFormat="1" applyFont="1" applyBorder="1" applyAlignment="1">
      <alignment horizontal="center"/>
    </xf>
    <xf numFmtId="167" fontId="5" fillId="0" borderId="0" xfId="0" applyNumberFormat="1" applyFont="1" applyBorder="1" applyAlignment="1">
      <alignment horizontal="center"/>
    </xf>
    <xf numFmtId="168" fontId="5" fillId="0" borderId="0" xfId="0" applyNumberFormat="1" applyFont="1" applyBorder="1" applyAlignment="1">
      <alignment horizontal="center"/>
    </xf>
    <xf numFmtId="0" fontId="5" fillId="0" borderId="0" xfId="1" applyNumberFormat="1" applyFont="1" applyBorder="1" applyAlignment="1">
      <alignment horizontal="center"/>
    </xf>
    <xf numFmtId="0" fontId="12" fillId="0" borderId="0" xfId="0" applyFont="1" applyAlignment="1"/>
  </cellXfs>
  <cellStyles count="106">
    <cellStyle name="20% - Accent1 2" xfId="13"/>
    <cellStyle name="20% - Accent1 3" xfId="14"/>
    <cellStyle name="20% - Accent1 4" xfId="15"/>
    <cellStyle name="20% - Accent1 5" xfId="16"/>
    <cellStyle name="20% - Accent1 6" xfId="17"/>
    <cellStyle name="20% - Accent2 2" xfId="18"/>
    <cellStyle name="20% - Accent2 3" xfId="19"/>
    <cellStyle name="20% - Accent2 4" xfId="20"/>
    <cellStyle name="20% - Accent2 5" xfId="21"/>
    <cellStyle name="20% - Accent2 6" xfId="22"/>
    <cellStyle name="20% - Accent3 2" xfId="23"/>
    <cellStyle name="20% - Accent3 3" xfId="24"/>
    <cellStyle name="20% - Accent3 4" xfId="25"/>
    <cellStyle name="20% - Accent3 5" xfId="26"/>
    <cellStyle name="20% - Accent3 6" xfId="27"/>
    <cellStyle name="20% - Accent4 2" xfId="28"/>
    <cellStyle name="20% - Accent4 3" xfId="29"/>
    <cellStyle name="20% - Accent4 4" xfId="30"/>
    <cellStyle name="20% - Accent4 5" xfId="31"/>
    <cellStyle name="20% - Accent4 6" xfId="32"/>
    <cellStyle name="20% - Accent5 2" xfId="33"/>
    <cellStyle name="20% - Accent5 3" xfId="34"/>
    <cellStyle name="20% - Accent5 4" xfId="35"/>
    <cellStyle name="20% - Accent5 5" xfId="36"/>
    <cellStyle name="20% - Accent5 6" xfId="37"/>
    <cellStyle name="20% - Accent6 2" xfId="38"/>
    <cellStyle name="20% - Accent6 3" xfId="39"/>
    <cellStyle name="20% - Accent6 4" xfId="40"/>
    <cellStyle name="20% - Accent6 5" xfId="41"/>
    <cellStyle name="20% - Accent6 6" xfId="42"/>
    <cellStyle name="40% - Accent1 2" xfId="43"/>
    <cellStyle name="40% - Accent1 3" xfId="44"/>
    <cellStyle name="40% - Accent1 4" xfId="45"/>
    <cellStyle name="40% - Accent1 5" xfId="46"/>
    <cellStyle name="40% - Accent1 6" xfId="47"/>
    <cellStyle name="40% - Accent2 2" xfId="48"/>
    <cellStyle name="40% - Accent2 3" xfId="49"/>
    <cellStyle name="40% - Accent2 4" xfId="50"/>
    <cellStyle name="40% - Accent2 5" xfId="51"/>
    <cellStyle name="40% - Accent2 6" xfId="52"/>
    <cellStyle name="40% - Accent3 2" xfId="53"/>
    <cellStyle name="40% - Accent3 3" xfId="54"/>
    <cellStyle name="40% - Accent3 4" xfId="55"/>
    <cellStyle name="40% - Accent3 5" xfId="56"/>
    <cellStyle name="40% - Accent3 6" xfId="57"/>
    <cellStyle name="40% - Accent4 2" xfId="58"/>
    <cellStyle name="40% - Accent4 3" xfId="59"/>
    <cellStyle name="40% - Accent4 4" xfId="60"/>
    <cellStyle name="40% - Accent4 5" xfId="61"/>
    <cellStyle name="40% - Accent4 6" xfId="62"/>
    <cellStyle name="40% - Accent5 2" xfId="63"/>
    <cellStyle name="40% - Accent5 3" xfId="64"/>
    <cellStyle name="40% - Accent5 4" xfId="65"/>
    <cellStyle name="40% - Accent5 5" xfId="66"/>
    <cellStyle name="40% - Accent5 6" xfId="67"/>
    <cellStyle name="40% - Accent6 2" xfId="68"/>
    <cellStyle name="40% - Accent6 3" xfId="69"/>
    <cellStyle name="40% - Accent6 4" xfId="70"/>
    <cellStyle name="40% - Accent6 5" xfId="71"/>
    <cellStyle name="40% - Accent6 6" xfId="72"/>
    <cellStyle name="60% - Accent1 2" xfId="73"/>
    <cellStyle name="60% - Accent2 2" xfId="74"/>
    <cellStyle name="60% - Accent3 2" xfId="75"/>
    <cellStyle name="60% - Accent4 2" xfId="76"/>
    <cellStyle name="60% - Accent5 2" xfId="77"/>
    <cellStyle name="60% - Accent6 2" xfId="78"/>
    <cellStyle name="Accent1 2" xfId="79"/>
    <cellStyle name="Accent2 2" xfId="80"/>
    <cellStyle name="Accent3 2" xfId="81"/>
    <cellStyle name="Accent4 2" xfId="82"/>
    <cellStyle name="Accent5 2" xfId="83"/>
    <cellStyle name="Accent6 2" xfId="84"/>
    <cellStyle name="Comma" xfId="1" builtinId="3"/>
    <cellStyle name="Comma 2" xfId="5"/>
    <cellStyle name="Comma 2 2" xfId="85"/>
    <cellStyle name="Comma 3" xfId="86"/>
    <cellStyle name="Comma 4" xfId="9"/>
    <cellStyle name="Currency 2" xfId="12"/>
    <cellStyle name="Euro" xfId="87"/>
    <cellStyle name="Komma 2" xfId="88"/>
    <cellStyle name="Normal" xfId="0" builtinId="0"/>
    <cellStyle name="Normal 10" xfId="89"/>
    <cellStyle name="Normal 11" xfId="11"/>
    <cellStyle name="Normal 12" xfId="8"/>
    <cellStyle name="Normal 2" xfId="4"/>
    <cellStyle name="Normal 2 2" xfId="90"/>
    <cellStyle name="Normal 3" xfId="3"/>
    <cellStyle name="Normal 3 2" xfId="91"/>
    <cellStyle name="Normal 4" xfId="6"/>
    <cellStyle name="Normal 4 2" xfId="92"/>
    <cellStyle name="Normal 5" xfId="7"/>
    <cellStyle name="Normal 5 2" xfId="93"/>
    <cellStyle name="Normal 6" xfId="94"/>
    <cellStyle name="Normal 7" xfId="95"/>
    <cellStyle name="Normal 8" xfId="96"/>
    <cellStyle name="Normal 9" xfId="97"/>
    <cellStyle name="Note 2" xfId="98"/>
    <cellStyle name="Note 3" xfId="99"/>
    <cellStyle name="Note 4" xfId="100"/>
    <cellStyle name="Note 5" xfId="101"/>
    <cellStyle name="Percent" xfId="2" builtinId="5"/>
    <cellStyle name="Percent 2" xfId="102"/>
    <cellStyle name="Percent 3" xfId="10"/>
    <cellStyle name="Standard 2" xfId="103"/>
    <cellStyle name="Standard 3" xfId="104"/>
    <cellStyle name="Währung 2" xfId="105"/>
  </cellStyles>
  <dxfs count="0"/>
  <tableStyles count="0" defaultTableStyle="TableStyleMedium2" defaultPivotStyle="PivotStyleLight16"/>
  <colors>
    <mruColors>
      <color rgb="FF5CB8B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1"/>
  <sheetViews>
    <sheetView zoomScaleNormal="100" workbookViewId="0">
      <pane ySplit="5" topLeftCell="A218" activePane="bottomLeft" state="frozen"/>
      <selection pane="bottomLeft" activeCell="A215" sqref="A215"/>
    </sheetView>
  </sheetViews>
  <sheetFormatPr defaultRowHeight="15"/>
  <cols>
    <col min="1" max="1" width="21.5703125" customWidth="1"/>
    <col min="2" max="2" width="21.85546875" customWidth="1"/>
    <col min="3" max="3" width="17.140625" customWidth="1"/>
    <col min="4" max="4" width="28.7109375" customWidth="1"/>
    <col min="5" max="5" width="28.7109375" style="29" customWidth="1"/>
    <col min="6" max="6" width="28.7109375" style="30" customWidth="1"/>
    <col min="7" max="7" width="11.42578125" hidden="1" customWidth="1"/>
    <col min="8" max="8" width="9.140625" hidden="1" customWidth="1"/>
    <col min="9" max="9" width="0" hidden="1" customWidth="1"/>
    <col min="253" max="253" width="21.5703125" customWidth="1"/>
    <col min="254" max="254" width="21.85546875" customWidth="1"/>
    <col min="255" max="255" width="17.140625" customWidth="1"/>
    <col min="256" max="258" width="28.7109375" customWidth="1"/>
    <col min="260" max="260" width="9.140625" customWidth="1"/>
    <col min="509" max="509" width="21.5703125" customWidth="1"/>
    <col min="510" max="510" width="21.85546875" customWidth="1"/>
    <col min="511" max="511" width="17.140625" customWidth="1"/>
    <col min="512" max="514" width="28.7109375" customWidth="1"/>
    <col min="516" max="516" width="9.140625" customWidth="1"/>
    <col min="765" max="765" width="21.5703125" customWidth="1"/>
    <col min="766" max="766" width="21.85546875" customWidth="1"/>
    <col min="767" max="767" width="17.140625" customWidth="1"/>
    <col min="768" max="770" width="28.7109375" customWidth="1"/>
    <col min="772" max="772" width="9.140625" customWidth="1"/>
    <col min="1021" max="1021" width="21.5703125" customWidth="1"/>
    <col min="1022" max="1022" width="21.85546875" customWidth="1"/>
    <col min="1023" max="1023" width="17.140625" customWidth="1"/>
    <col min="1024" max="1026" width="28.7109375" customWidth="1"/>
    <col min="1028" max="1028" width="9.140625" customWidth="1"/>
    <col min="1277" max="1277" width="21.5703125" customWidth="1"/>
    <col min="1278" max="1278" width="21.85546875" customWidth="1"/>
    <col min="1279" max="1279" width="17.140625" customWidth="1"/>
    <col min="1280" max="1282" width="28.7109375" customWidth="1"/>
    <col min="1284" max="1284" width="9.140625" customWidth="1"/>
    <col min="1533" max="1533" width="21.5703125" customWidth="1"/>
    <col min="1534" max="1534" width="21.85546875" customWidth="1"/>
    <col min="1535" max="1535" width="17.140625" customWidth="1"/>
    <col min="1536" max="1538" width="28.7109375" customWidth="1"/>
    <col min="1540" max="1540" width="9.140625" customWidth="1"/>
    <col min="1789" max="1789" width="21.5703125" customWidth="1"/>
    <col min="1790" max="1790" width="21.85546875" customWidth="1"/>
    <col min="1791" max="1791" width="17.140625" customWidth="1"/>
    <col min="1792" max="1794" width="28.7109375" customWidth="1"/>
    <col min="1796" max="1796" width="9.140625" customWidth="1"/>
    <col min="2045" max="2045" width="21.5703125" customWidth="1"/>
    <col min="2046" max="2046" width="21.85546875" customWidth="1"/>
    <col min="2047" max="2047" width="17.140625" customWidth="1"/>
    <col min="2048" max="2050" width="28.7109375" customWidth="1"/>
    <col min="2052" max="2052" width="9.140625" customWidth="1"/>
    <col min="2301" max="2301" width="21.5703125" customWidth="1"/>
    <col min="2302" max="2302" width="21.85546875" customWidth="1"/>
    <col min="2303" max="2303" width="17.140625" customWidth="1"/>
    <col min="2304" max="2306" width="28.7109375" customWidth="1"/>
    <col min="2308" max="2308" width="9.140625" customWidth="1"/>
    <col min="2557" max="2557" width="21.5703125" customWidth="1"/>
    <col min="2558" max="2558" width="21.85546875" customWidth="1"/>
    <col min="2559" max="2559" width="17.140625" customWidth="1"/>
    <col min="2560" max="2562" width="28.7109375" customWidth="1"/>
    <col min="2564" max="2564" width="9.140625" customWidth="1"/>
    <col min="2813" max="2813" width="21.5703125" customWidth="1"/>
    <col min="2814" max="2814" width="21.85546875" customWidth="1"/>
    <col min="2815" max="2815" width="17.140625" customWidth="1"/>
    <col min="2816" max="2818" width="28.7109375" customWidth="1"/>
    <col min="2820" max="2820" width="9.140625" customWidth="1"/>
    <col min="3069" max="3069" width="21.5703125" customWidth="1"/>
    <col min="3070" max="3070" width="21.85546875" customWidth="1"/>
    <col min="3071" max="3071" width="17.140625" customWidth="1"/>
    <col min="3072" max="3074" width="28.7109375" customWidth="1"/>
    <col min="3076" max="3076" width="9.140625" customWidth="1"/>
    <col min="3325" max="3325" width="21.5703125" customWidth="1"/>
    <col min="3326" max="3326" width="21.85546875" customWidth="1"/>
    <col min="3327" max="3327" width="17.140625" customWidth="1"/>
    <col min="3328" max="3330" width="28.7109375" customWidth="1"/>
    <col min="3332" max="3332" width="9.140625" customWidth="1"/>
    <col min="3581" max="3581" width="21.5703125" customWidth="1"/>
    <col min="3582" max="3582" width="21.85546875" customWidth="1"/>
    <col min="3583" max="3583" width="17.140625" customWidth="1"/>
    <col min="3584" max="3586" width="28.7109375" customWidth="1"/>
    <col min="3588" max="3588" width="9.140625" customWidth="1"/>
    <col min="3837" max="3837" width="21.5703125" customWidth="1"/>
    <col min="3838" max="3838" width="21.85546875" customWidth="1"/>
    <col min="3839" max="3839" width="17.140625" customWidth="1"/>
    <col min="3840" max="3842" width="28.7109375" customWidth="1"/>
    <col min="3844" max="3844" width="9.140625" customWidth="1"/>
    <col min="4093" max="4093" width="21.5703125" customWidth="1"/>
    <col min="4094" max="4094" width="21.85546875" customWidth="1"/>
    <col min="4095" max="4095" width="17.140625" customWidth="1"/>
    <col min="4096" max="4098" width="28.7109375" customWidth="1"/>
    <col min="4100" max="4100" width="9.140625" customWidth="1"/>
    <col min="4349" max="4349" width="21.5703125" customWidth="1"/>
    <col min="4350" max="4350" width="21.85546875" customWidth="1"/>
    <col min="4351" max="4351" width="17.140625" customWidth="1"/>
    <col min="4352" max="4354" width="28.7109375" customWidth="1"/>
    <col min="4356" max="4356" width="9.140625" customWidth="1"/>
    <col min="4605" max="4605" width="21.5703125" customWidth="1"/>
    <col min="4606" max="4606" width="21.85546875" customWidth="1"/>
    <col min="4607" max="4607" width="17.140625" customWidth="1"/>
    <col min="4608" max="4610" width="28.7109375" customWidth="1"/>
    <col min="4612" max="4612" width="9.140625" customWidth="1"/>
    <col min="4861" max="4861" width="21.5703125" customWidth="1"/>
    <col min="4862" max="4862" width="21.85546875" customWidth="1"/>
    <col min="4863" max="4863" width="17.140625" customWidth="1"/>
    <col min="4864" max="4866" width="28.7109375" customWidth="1"/>
    <col min="4868" max="4868" width="9.140625" customWidth="1"/>
    <col min="5117" max="5117" width="21.5703125" customWidth="1"/>
    <col min="5118" max="5118" width="21.85546875" customWidth="1"/>
    <col min="5119" max="5119" width="17.140625" customWidth="1"/>
    <col min="5120" max="5122" width="28.7109375" customWidth="1"/>
    <col min="5124" max="5124" width="9.140625" customWidth="1"/>
    <col min="5373" max="5373" width="21.5703125" customWidth="1"/>
    <col min="5374" max="5374" width="21.85546875" customWidth="1"/>
    <col min="5375" max="5375" width="17.140625" customWidth="1"/>
    <col min="5376" max="5378" width="28.7109375" customWidth="1"/>
    <col min="5380" max="5380" width="9.140625" customWidth="1"/>
    <col min="5629" max="5629" width="21.5703125" customWidth="1"/>
    <col min="5630" max="5630" width="21.85546875" customWidth="1"/>
    <col min="5631" max="5631" width="17.140625" customWidth="1"/>
    <col min="5632" max="5634" width="28.7109375" customWidth="1"/>
    <col min="5636" max="5636" width="9.140625" customWidth="1"/>
    <col min="5885" max="5885" width="21.5703125" customWidth="1"/>
    <col min="5886" max="5886" width="21.85546875" customWidth="1"/>
    <col min="5887" max="5887" width="17.140625" customWidth="1"/>
    <col min="5888" max="5890" width="28.7109375" customWidth="1"/>
    <col min="5892" max="5892" width="9.140625" customWidth="1"/>
    <col min="6141" max="6141" width="21.5703125" customWidth="1"/>
    <col min="6142" max="6142" width="21.85546875" customWidth="1"/>
    <col min="6143" max="6143" width="17.140625" customWidth="1"/>
    <col min="6144" max="6146" width="28.7109375" customWidth="1"/>
    <col min="6148" max="6148" width="9.140625" customWidth="1"/>
    <col min="6397" max="6397" width="21.5703125" customWidth="1"/>
    <col min="6398" max="6398" width="21.85546875" customWidth="1"/>
    <col min="6399" max="6399" width="17.140625" customWidth="1"/>
    <col min="6400" max="6402" width="28.7109375" customWidth="1"/>
    <col min="6404" max="6404" width="9.140625" customWidth="1"/>
    <col min="6653" max="6653" width="21.5703125" customWidth="1"/>
    <col min="6654" max="6654" width="21.85546875" customWidth="1"/>
    <col min="6655" max="6655" width="17.140625" customWidth="1"/>
    <col min="6656" max="6658" width="28.7109375" customWidth="1"/>
    <col min="6660" max="6660" width="9.140625" customWidth="1"/>
    <col min="6909" max="6909" width="21.5703125" customWidth="1"/>
    <col min="6910" max="6910" width="21.85546875" customWidth="1"/>
    <col min="6911" max="6911" width="17.140625" customWidth="1"/>
    <col min="6912" max="6914" width="28.7109375" customWidth="1"/>
    <col min="6916" max="6916" width="9.140625" customWidth="1"/>
    <col min="7165" max="7165" width="21.5703125" customWidth="1"/>
    <col min="7166" max="7166" width="21.85546875" customWidth="1"/>
    <col min="7167" max="7167" width="17.140625" customWidth="1"/>
    <col min="7168" max="7170" width="28.7109375" customWidth="1"/>
    <col min="7172" max="7172" width="9.140625" customWidth="1"/>
    <col min="7421" max="7421" width="21.5703125" customWidth="1"/>
    <col min="7422" max="7422" width="21.85546875" customWidth="1"/>
    <col min="7423" max="7423" width="17.140625" customWidth="1"/>
    <col min="7424" max="7426" width="28.7109375" customWidth="1"/>
    <col min="7428" max="7428" width="9.140625" customWidth="1"/>
    <col min="7677" max="7677" width="21.5703125" customWidth="1"/>
    <col min="7678" max="7678" width="21.85546875" customWidth="1"/>
    <col min="7679" max="7679" width="17.140625" customWidth="1"/>
    <col min="7680" max="7682" width="28.7109375" customWidth="1"/>
    <col min="7684" max="7684" width="9.140625" customWidth="1"/>
    <col min="7933" max="7933" width="21.5703125" customWidth="1"/>
    <col min="7934" max="7934" width="21.85546875" customWidth="1"/>
    <col min="7935" max="7935" width="17.140625" customWidth="1"/>
    <col min="7936" max="7938" width="28.7109375" customWidth="1"/>
    <col min="7940" max="7940" width="9.140625" customWidth="1"/>
    <col min="8189" max="8189" width="21.5703125" customWidth="1"/>
    <col min="8190" max="8190" width="21.85546875" customWidth="1"/>
    <col min="8191" max="8191" width="17.140625" customWidth="1"/>
    <col min="8192" max="8194" width="28.7109375" customWidth="1"/>
    <col min="8196" max="8196" width="9.140625" customWidth="1"/>
    <col min="8445" max="8445" width="21.5703125" customWidth="1"/>
    <col min="8446" max="8446" width="21.85546875" customWidth="1"/>
    <col min="8447" max="8447" width="17.140625" customWidth="1"/>
    <col min="8448" max="8450" width="28.7109375" customWidth="1"/>
    <col min="8452" max="8452" width="9.140625" customWidth="1"/>
    <col min="8701" max="8701" width="21.5703125" customWidth="1"/>
    <col min="8702" max="8702" width="21.85546875" customWidth="1"/>
    <col min="8703" max="8703" width="17.140625" customWidth="1"/>
    <col min="8704" max="8706" width="28.7109375" customWidth="1"/>
    <col min="8708" max="8708" width="9.140625" customWidth="1"/>
    <col min="8957" max="8957" width="21.5703125" customWidth="1"/>
    <col min="8958" max="8958" width="21.85546875" customWidth="1"/>
    <col min="8959" max="8959" width="17.140625" customWidth="1"/>
    <col min="8960" max="8962" width="28.7109375" customWidth="1"/>
    <col min="8964" max="8964" width="9.140625" customWidth="1"/>
    <col min="9213" max="9213" width="21.5703125" customWidth="1"/>
    <col min="9214" max="9214" width="21.85546875" customWidth="1"/>
    <col min="9215" max="9215" width="17.140625" customWidth="1"/>
    <col min="9216" max="9218" width="28.7109375" customWidth="1"/>
    <col min="9220" max="9220" width="9.140625" customWidth="1"/>
    <col min="9469" max="9469" width="21.5703125" customWidth="1"/>
    <col min="9470" max="9470" width="21.85546875" customWidth="1"/>
    <col min="9471" max="9471" width="17.140625" customWidth="1"/>
    <col min="9472" max="9474" width="28.7109375" customWidth="1"/>
    <col min="9476" max="9476" width="9.140625" customWidth="1"/>
    <col min="9725" max="9725" width="21.5703125" customWidth="1"/>
    <col min="9726" max="9726" width="21.85546875" customWidth="1"/>
    <col min="9727" max="9727" width="17.140625" customWidth="1"/>
    <col min="9728" max="9730" width="28.7109375" customWidth="1"/>
    <col min="9732" max="9732" width="9.140625" customWidth="1"/>
    <col min="9981" max="9981" width="21.5703125" customWidth="1"/>
    <col min="9982" max="9982" width="21.85546875" customWidth="1"/>
    <col min="9983" max="9983" width="17.140625" customWidth="1"/>
    <col min="9984" max="9986" width="28.7109375" customWidth="1"/>
    <col min="9988" max="9988" width="9.140625" customWidth="1"/>
    <col min="10237" max="10237" width="21.5703125" customWidth="1"/>
    <col min="10238" max="10238" width="21.85546875" customWidth="1"/>
    <col min="10239" max="10239" width="17.140625" customWidth="1"/>
    <col min="10240" max="10242" width="28.7109375" customWidth="1"/>
    <col min="10244" max="10244" width="9.140625" customWidth="1"/>
    <col min="10493" max="10493" width="21.5703125" customWidth="1"/>
    <col min="10494" max="10494" width="21.85546875" customWidth="1"/>
    <col min="10495" max="10495" width="17.140625" customWidth="1"/>
    <col min="10496" max="10498" width="28.7109375" customWidth="1"/>
    <col min="10500" max="10500" width="9.140625" customWidth="1"/>
    <col min="10749" max="10749" width="21.5703125" customWidth="1"/>
    <col min="10750" max="10750" width="21.85546875" customWidth="1"/>
    <col min="10751" max="10751" width="17.140625" customWidth="1"/>
    <col min="10752" max="10754" width="28.7109375" customWidth="1"/>
    <col min="10756" max="10756" width="9.140625" customWidth="1"/>
    <col min="11005" max="11005" width="21.5703125" customWidth="1"/>
    <col min="11006" max="11006" width="21.85546875" customWidth="1"/>
    <col min="11007" max="11007" width="17.140625" customWidth="1"/>
    <col min="11008" max="11010" width="28.7109375" customWidth="1"/>
    <col min="11012" max="11012" width="9.140625" customWidth="1"/>
    <col min="11261" max="11261" width="21.5703125" customWidth="1"/>
    <col min="11262" max="11262" width="21.85546875" customWidth="1"/>
    <col min="11263" max="11263" width="17.140625" customWidth="1"/>
    <col min="11264" max="11266" width="28.7109375" customWidth="1"/>
    <col min="11268" max="11268" width="9.140625" customWidth="1"/>
    <col min="11517" max="11517" width="21.5703125" customWidth="1"/>
    <col min="11518" max="11518" width="21.85546875" customWidth="1"/>
    <col min="11519" max="11519" width="17.140625" customWidth="1"/>
    <col min="11520" max="11522" width="28.7109375" customWidth="1"/>
    <col min="11524" max="11524" width="9.140625" customWidth="1"/>
    <col min="11773" max="11773" width="21.5703125" customWidth="1"/>
    <col min="11774" max="11774" width="21.85546875" customWidth="1"/>
    <col min="11775" max="11775" width="17.140625" customWidth="1"/>
    <col min="11776" max="11778" width="28.7109375" customWidth="1"/>
    <col min="11780" max="11780" width="9.140625" customWidth="1"/>
    <col min="12029" max="12029" width="21.5703125" customWidth="1"/>
    <col min="12030" max="12030" width="21.85546875" customWidth="1"/>
    <col min="12031" max="12031" width="17.140625" customWidth="1"/>
    <col min="12032" max="12034" width="28.7109375" customWidth="1"/>
    <col min="12036" max="12036" width="9.140625" customWidth="1"/>
    <col min="12285" max="12285" width="21.5703125" customWidth="1"/>
    <col min="12286" max="12286" width="21.85546875" customWidth="1"/>
    <col min="12287" max="12287" width="17.140625" customWidth="1"/>
    <col min="12288" max="12290" width="28.7109375" customWidth="1"/>
    <col min="12292" max="12292" width="9.140625" customWidth="1"/>
    <col min="12541" max="12541" width="21.5703125" customWidth="1"/>
    <col min="12542" max="12542" width="21.85546875" customWidth="1"/>
    <col min="12543" max="12543" width="17.140625" customWidth="1"/>
    <col min="12544" max="12546" width="28.7109375" customWidth="1"/>
    <col min="12548" max="12548" width="9.140625" customWidth="1"/>
    <col min="12797" max="12797" width="21.5703125" customWidth="1"/>
    <col min="12798" max="12798" width="21.85546875" customWidth="1"/>
    <col min="12799" max="12799" width="17.140625" customWidth="1"/>
    <col min="12800" max="12802" width="28.7109375" customWidth="1"/>
    <col min="12804" max="12804" width="9.140625" customWidth="1"/>
    <col min="13053" max="13053" width="21.5703125" customWidth="1"/>
    <col min="13054" max="13054" width="21.85546875" customWidth="1"/>
    <col min="13055" max="13055" width="17.140625" customWidth="1"/>
    <col min="13056" max="13058" width="28.7109375" customWidth="1"/>
    <col min="13060" max="13060" width="9.140625" customWidth="1"/>
    <col min="13309" max="13309" width="21.5703125" customWidth="1"/>
    <col min="13310" max="13310" width="21.85546875" customWidth="1"/>
    <col min="13311" max="13311" width="17.140625" customWidth="1"/>
    <col min="13312" max="13314" width="28.7109375" customWidth="1"/>
    <col min="13316" max="13316" width="9.140625" customWidth="1"/>
    <col min="13565" max="13565" width="21.5703125" customWidth="1"/>
    <col min="13566" max="13566" width="21.85546875" customWidth="1"/>
    <col min="13567" max="13567" width="17.140625" customWidth="1"/>
    <col min="13568" max="13570" width="28.7109375" customWidth="1"/>
    <col min="13572" max="13572" width="9.140625" customWidth="1"/>
    <col min="13821" max="13821" width="21.5703125" customWidth="1"/>
    <col min="13822" max="13822" width="21.85546875" customWidth="1"/>
    <col min="13823" max="13823" width="17.140625" customWidth="1"/>
    <col min="13824" max="13826" width="28.7109375" customWidth="1"/>
    <col min="13828" max="13828" width="9.140625" customWidth="1"/>
    <col min="14077" max="14077" width="21.5703125" customWidth="1"/>
    <col min="14078" max="14078" width="21.85546875" customWidth="1"/>
    <col min="14079" max="14079" width="17.140625" customWidth="1"/>
    <col min="14080" max="14082" width="28.7109375" customWidth="1"/>
    <col min="14084" max="14084" width="9.140625" customWidth="1"/>
    <col min="14333" max="14333" width="21.5703125" customWidth="1"/>
    <col min="14334" max="14334" width="21.85546875" customWidth="1"/>
    <col min="14335" max="14335" width="17.140625" customWidth="1"/>
    <col min="14336" max="14338" width="28.7109375" customWidth="1"/>
    <col min="14340" max="14340" width="9.140625" customWidth="1"/>
    <col min="14589" max="14589" width="21.5703125" customWidth="1"/>
    <col min="14590" max="14590" width="21.85546875" customWidth="1"/>
    <col min="14591" max="14591" width="17.140625" customWidth="1"/>
    <col min="14592" max="14594" width="28.7109375" customWidth="1"/>
    <col min="14596" max="14596" width="9.140625" customWidth="1"/>
    <col min="14845" max="14845" width="21.5703125" customWidth="1"/>
    <col min="14846" max="14846" width="21.85546875" customWidth="1"/>
    <col min="14847" max="14847" width="17.140625" customWidth="1"/>
    <col min="14848" max="14850" width="28.7109375" customWidth="1"/>
    <col min="14852" max="14852" width="9.140625" customWidth="1"/>
    <col min="15101" max="15101" width="21.5703125" customWidth="1"/>
    <col min="15102" max="15102" width="21.85546875" customWidth="1"/>
    <col min="15103" max="15103" width="17.140625" customWidth="1"/>
    <col min="15104" max="15106" width="28.7109375" customWidth="1"/>
    <col min="15108" max="15108" width="9.140625" customWidth="1"/>
    <col min="15357" max="15357" width="21.5703125" customWidth="1"/>
    <col min="15358" max="15358" width="21.85546875" customWidth="1"/>
    <col min="15359" max="15359" width="17.140625" customWidth="1"/>
    <col min="15360" max="15362" width="28.7109375" customWidth="1"/>
    <col min="15364" max="15364" width="9.140625" customWidth="1"/>
    <col min="15613" max="15613" width="21.5703125" customWidth="1"/>
    <col min="15614" max="15614" width="21.85546875" customWidth="1"/>
    <col min="15615" max="15615" width="17.140625" customWidth="1"/>
    <col min="15616" max="15618" width="28.7109375" customWidth="1"/>
    <col min="15620" max="15620" width="9.140625" customWidth="1"/>
    <col min="15869" max="15869" width="21.5703125" customWidth="1"/>
    <col min="15870" max="15870" width="21.85546875" customWidth="1"/>
    <col min="15871" max="15871" width="17.140625" customWidth="1"/>
    <col min="15872" max="15874" width="28.7109375" customWidth="1"/>
    <col min="15876" max="15876" width="9.140625" customWidth="1"/>
    <col min="16125" max="16125" width="21.5703125" customWidth="1"/>
    <col min="16126" max="16126" width="21.85546875" customWidth="1"/>
    <col min="16127" max="16127" width="17.140625" customWidth="1"/>
    <col min="16128" max="16130" width="28.7109375" customWidth="1"/>
    <col min="16132" max="16132" width="9.140625" customWidth="1"/>
  </cols>
  <sheetData>
    <row r="1" spans="1:8" s="68" customFormat="1" ht="26.25">
      <c r="A1" s="66" t="s">
        <v>21</v>
      </c>
      <c r="B1" s="1"/>
      <c r="C1" s="1"/>
      <c r="E1" s="69"/>
      <c r="F1" s="70"/>
    </row>
    <row r="2" spans="1:8" s="68" customFormat="1" ht="24.75" customHeight="1">
      <c r="A2" s="66" t="s">
        <v>13</v>
      </c>
      <c r="D2" s="1"/>
      <c r="E2" s="31"/>
      <c r="F2" s="3"/>
    </row>
    <row r="3" spans="1:8" s="33" customFormat="1" ht="13.5" customHeight="1">
      <c r="A3" s="32"/>
      <c r="E3" s="34"/>
      <c r="F3" s="35"/>
    </row>
    <row r="4" spans="1:8" s="38" customFormat="1">
      <c r="A4" s="39"/>
      <c r="B4" s="40"/>
      <c r="C4" s="41"/>
      <c r="D4" s="41"/>
      <c r="E4" s="42"/>
      <c r="F4" s="42"/>
    </row>
    <row r="5" spans="1:8">
      <c r="A5" s="60" t="s">
        <v>14</v>
      </c>
      <c r="B5" s="60" t="s">
        <v>15</v>
      </c>
      <c r="C5" s="61" t="s">
        <v>4</v>
      </c>
      <c r="D5" s="61" t="s">
        <v>5</v>
      </c>
      <c r="E5" s="62" t="s">
        <v>6</v>
      </c>
      <c r="F5" s="62" t="s">
        <v>16</v>
      </c>
      <c r="G5" t="s">
        <v>24</v>
      </c>
    </row>
    <row r="6" spans="1:8">
      <c r="A6" s="2">
        <v>42815</v>
      </c>
      <c r="B6" s="37">
        <v>20000</v>
      </c>
      <c r="C6" s="4">
        <v>70.349800000000002</v>
      </c>
      <c r="D6" s="43">
        <v>70.72</v>
      </c>
      <c r="E6" s="44">
        <v>70.150000000000006</v>
      </c>
      <c r="F6" s="45">
        <f>B6*C6</f>
        <v>1406996</v>
      </c>
      <c r="G6">
        <v>423.1</v>
      </c>
      <c r="H6" s="57">
        <f>F6+G6</f>
        <v>1407419.1</v>
      </c>
    </row>
    <row r="7" spans="1:8">
      <c r="A7" s="2">
        <v>42816</v>
      </c>
      <c r="B7" s="37">
        <v>16000</v>
      </c>
      <c r="C7" s="4">
        <v>69.164199999999994</v>
      </c>
      <c r="D7" s="43">
        <v>69.78</v>
      </c>
      <c r="E7" s="44">
        <v>68.81</v>
      </c>
      <c r="F7" s="45">
        <f t="shared" ref="F7:F42" si="0">B7*C7</f>
        <v>1106627.2</v>
      </c>
      <c r="G7">
        <v>333</v>
      </c>
      <c r="H7" s="57">
        <f t="shared" ref="H7:H70" si="1">F7+G7</f>
        <v>1106960.2</v>
      </c>
    </row>
    <row r="8" spans="1:8">
      <c r="A8" s="2">
        <v>42817</v>
      </c>
      <c r="B8" s="37">
        <v>15500</v>
      </c>
      <c r="C8" s="4">
        <v>69.83</v>
      </c>
      <c r="D8" s="43">
        <v>70.150000000000006</v>
      </c>
      <c r="E8" s="44">
        <v>69.38</v>
      </c>
      <c r="F8" s="45">
        <f t="shared" si="0"/>
        <v>1082365</v>
      </c>
      <c r="G8">
        <v>325.7</v>
      </c>
      <c r="H8" s="57">
        <f t="shared" si="1"/>
        <v>1082690.7</v>
      </c>
    </row>
    <row r="9" spans="1:8">
      <c r="A9" s="2">
        <v>42818</v>
      </c>
      <c r="B9" s="37">
        <v>15500</v>
      </c>
      <c r="C9" s="4">
        <v>70.278499999999994</v>
      </c>
      <c r="D9" s="43">
        <v>70.63</v>
      </c>
      <c r="E9" s="44">
        <v>69.75</v>
      </c>
      <c r="F9" s="45">
        <f t="shared" si="0"/>
        <v>1089316.75</v>
      </c>
      <c r="G9">
        <v>327.8</v>
      </c>
      <c r="H9" s="57">
        <f t="shared" si="1"/>
        <v>1089644.55</v>
      </c>
    </row>
    <row r="10" spans="1:8">
      <c r="A10" s="2">
        <v>42821</v>
      </c>
      <c r="B10" s="37">
        <v>16250</v>
      </c>
      <c r="C10" s="4">
        <v>69.664000000000001</v>
      </c>
      <c r="D10" s="43">
        <v>70</v>
      </c>
      <c r="E10" s="44">
        <v>69.33</v>
      </c>
      <c r="F10" s="45">
        <f t="shared" si="0"/>
        <v>1132040</v>
      </c>
      <c r="G10">
        <v>340.6</v>
      </c>
      <c r="H10" s="57">
        <f t="shared" si="1"/>
        <v>1132380.6000000001</v>
      </c>
    </row>
    <row r="11" spans="1:8">
      <c r="A11" s="2">
        <v>42822</v>
      </c>
      <c r="B11" s="37">
        <v>24750</v>
      </c>
      <c r="C11" s="4">
        <v>69.456800000000001</v>
      </c>
      <c r="D11" s="43">
        <v>70.05</v>
      </c>
      <c r="E11" s="44">
        <v>69.150000000000006</v>
      </c>
      <c r="F11" s="45">
        <f t="shared" si="0"/>
        <v>1719055.8</v>
      </c>
      <c r="G11">
        <v>516.70000000000005</v>
      </c>
      <c r="H11" s="57">
        <f t="shared" si="1"/>
        <v>1719572.5</v>
      </c>
    </row>
    <row r="12" spans="1:8">
      <c r="A12" s="2">
        <v>42823</v>
      </c>
      <c r="B12" s="37">
        <v>18250</v>
      </c>
      <c r="C12" s="4">
        <v>69.173199999999994</v>
      </c>
      <c r="D12" s="43">
        <v>69.63</v>
      </c>
      <c r="E12" s="44">
        <v>68.900000000000006</v>
      </c>
      <c r="F12" s="45">
        <f t="shared" si="0"/>
        <v>1262410.8999999999</v>
      </c>
      <c r="G12">
        <v>379.7</v>
      </c>
      <c r="H12" s="57">
        <f t="shared" si="1"/>
        <v>1262790.5999999999</v>
      </c>
    </row>
    <row r="13" spans="1:8">
      <c r="A13" s="2">
        <v>42824</v>
      </c>
      <c r="B13" s="37">
        <v>15500</v>
      </c>
      <c r="C13" s="4">
        <v>70.167900000000003</v>
      </c>
      <c r="D13" s="43">
        <v>70.75</v>
      </c>
      <c r="E13" s="44">
        <v>69.45</v>
      </c>
      <c r="F13" s="45">
        <f t="shared" si="0"/>
        <v>1087602.45</v>
      </c>
      <c r="G13">
        <v>327.3</v>
      </c>
      <c r="H13" s="57">
        <f t="shared" si="1"/>
        <v>1087929.75</v>
      </c>
    </row>
    <row r="14" spans="1:8">
      <c r="A14" s="2">
        <v>42825</v>
      </c>
      <c r="B14" s="37">
        <v>16250</v>
      </c>
      <c r="C14" s="4">
        <v>70.828800000000001</v>
      </c>
      <c r="D14" s="43">
        <v>71</v>
      </c>
      <c r="E14" s="44">
        <v>70.63</v>
      </c>
      <c r="F14" s="45">
        <f t="shared" si="0"/>
        <v>1150968</v>
      </c>
      <c r="G14">
        <v>346.3</v>
      </c>
      <c r="H14" s="57">
        <f t="shared" si="1"/>
        <v>1151314.3</v>
      </c>
    </row>
    <row r="15" spans="1:8">
      <c r="A15" s="2">
        <v>42828</v>
      </c>
      <c r="B15" s="37">
        <v>24250</v>
      </c>
      <c r="C15" s="4">
        <v>71.435400000000001</v>
      </c>
      <c r="D15" s="43">
        <v>71.7</v>
      </c>
      <c r="E15" s="44">
        <v>71.099999999999994</v>
      </c>
      <c r="F15" s="45">
        <f t="shared" si="0"/>
        <v>1732308.45</v>
      </c>
      <c r="G15">
        <v>520.70000000000005</v>
      </c>
      <c r="H15" s="57">
        <f t="shared" si="1"/>
        <v>1732829.15</v>
      </c>
    </row>
    <row r="16" spans="1:8">
      <c r="A16" s="2">
        <v>42829</v>
      </c>
      <c r="B16" s="37">
        <v>21750</v>
      </c>
      <c r="C16" s="4">
        <v>70.764700000000005</v>
      </c>
      <c r="D16" s="43">
        <v>71.28</v>
      </c>
      <c r="E16" s="44">
        <v>70.430000000000007</v>
      </c>
      <c r="F16" s="45">
        <f t="shared" si="0"/>
        <v>1539132.2250000001</v>
      </c>
      <c r="G16">
        <v>462.75</v>
      </c>
      <c r="H16" s="57">
        <f t="shared" si="1"/>
        <v>1539594.9750000001</v>
      </c>
    </row>
    <row r="17" spans="1:8">
      <c r="A17" s="2">
        <v>42830</v>
      </c>
      <c r="B17" s="37">
        <v>16000</v>
      </c>
      <c r="C17" s="4">
        <v>70.629199999999997</v>
      </c>
      <c r="D17" s="43">
        <v>71</v>
      </c>
      <c r="E17" s="44">
        <v>70.349999999999994</v>
      </c>
      <c r="F17" s="45">
        <f t="shared" si="0"/>
        <v>1130067.2</v>
      </c>
      <c r="G17">
        <v>340</v>
      </c>
      <c r="H17" s="57">
        <f t="shared" si="1"/>
        <v>1130407.2</v>
      </c>
    </row>
    <row r="18" spans="1:8">
      <c r="A18" s="2">
        <v>42831</v>
      </c>
      <c r="B18" s="37">
        <v>16000</v>
      </c>
      <c r="C18" s="4">
        <v>70.117699999999999</v>
      </c>
      <c r="D18" s="43">
        <v>70.55</v>
      </c>
      <c r="E18" s="44">
        <v>69.55</v>
      </c>
      <c r="F18" s="45">
        <f t="shared" si="0"/>
        <v>1121883.2</v>
      </c>
      <c r="G18">
        <v>337.55</v>
      </c>
      <c r="H18" s="57">
        <f t="shared" si="1"/>
        <v>1122220.75</v>
      </c>
    </row>
    <row r="19" spans="1:8">
      <c r="A19" s="2">
        <v>42832</v>
      </c>
      <c r="B19" s="37">
        <v>15750</v>
      </c>
      <c r="C19" s="4">
        <v>70.596999999999994</v>
      </c>
      <c r="D19" s="43">
        <v>71.099999999999994</v>
      </c>
      <c r="E19" s="44">
        <v>70</v>
      </c>
      <c r="F19" s="45">
        <f t="shared" si="0"/>
        <v>1111902.75</v>
      </c>
      <c r="G19">
        <v>333.6</v>
      </c>
      <c r="H19" s="57">
        <f t="shared" si="1"/>
        <v>1112236.3500000001</v>
      </c>
    </row>
    <row r="20" spans="1:8">
      <c r="A20" s="2">
        <v>42835</v>
      </c>
      <c r="B20" s="37">
        <v>15750</v>
      </c>
      <c r="C20" s="4">
        <v>70.781700000000001</v>
      </c>
      <c r="D20" s="43">
        <v>71.45</v>
      </c>
      <c r="E20" s="44">
        <v>70.55</v>
      </c>
      <c r="F20" s="45">
        <f t="shared" si="0"/>
        <v>1114811.7749999999</v>
      </c>
      <c r="G20">
        <v>335.45</v>
      </c>
      <c r="H20" s="57">
        <f t="shared" si="1"/>
        <v>1115147.2249999999</v>
      </c>
    </row>
    <row r="21" spans="1:8">
      <c r="A21" s="2">
        <v>42836</v>
      </c>
      <c r="B21" s="37">
        <v>24000</v>
      </c>
      <c r="C21" s="4">
        <v>71.632499999999993</v>
      </c>
      <c r="D21" s="43">
        <v>72.2</v>
      </c>
      <c r="E21" s="44">
        <v>70.7</v>
      </c>
      <c r="F21" s="45">
        <f t="shared" si="0"/>
        <v>1719179.9999999998</v>
      </c>
      <c r="G21">
        <v>516.75</v>
      </c>
      <c r="H21" s="57">
        <f t="shared" si="1"/>
        <v>1719696.7499999998</v>
      </c>
    </row>
    <row r="22" spans="1:8">
      <c r="A22" s="2">
        <v>42837</v>
      </c>
      <c r="B22" s="37">
        <v>19250</v>
      </c>
      <c r="C22" s="4">
        <v>72.653599999999997</v>
      </c>
      <c r="D22" s="43">
        <v>73</v>
      </c>
      <c r="E22" s="44">
        <v>72.37</v>
      </c>
      <c r="F22" s="45">
        <f t="shared" si="0"/>
        <v>1398581.8</v>
      </c>
      <c r="G22">
        <v>420.55</v>
      </c>
      <c r="H22" s="57">
        <f t="shared" si="1"/>
        <v>1399002.35</v>
      </c>
    </row>
    <row r="23" spans="1:8">
      <c r="A23" s="2">
        <v>42838</v>
      </c>
      <c r="B23" s="37">
        <v>22700</v>
      </c>
      <c r="C23" s="4">
        <v>72.354900000000001</v>
      </c>
      <c r="D23" s="43">
        <v>72.67</v>
      </c>
      <c r="E23" s="44">
        <v>72.099999999999994</v>
      </c>
      <c r="F23" s="45">
        <f t="shared" si="0"/>
        <v>1642456.23</v>
      </c>
      <c r="G23">
        <v>493.75</v>
      </c>
      <c r="H23" s="57">
        <f t="shared" si="1"/>
        <v>1642949.98</v>
      </c>
    </row>
    <row r="24" spans="1:8">
      <c r="A24" s="2">
        <v>42843</v>
      </c>
      <c r="B24" s="37">
        <v>25000</v>
      </c>
      <c r="C24" s="4">
        <v>71.520799999999994</v>
      </c>
      <c r="D24" s="43">
        <v>72.25</v>
      </c>
      <c r="E24" s="44">
        <v>71.150000000000006</v>
      </c>
      <c r="F24" s="45">
        <f t="shared" si="0"/>
        <v>1788019.9999999998</v>
      </c>
      <c r="G24">
        <v>537.4</v>
      </c>
      <c r="H24" s="57">
        <f t="shared" si="1"/>
        <v>1788557.3999999997</v>
      </c>
    </row>
    <row r="25" spans="1:8">
      <c r="A25" s="2">
        <v>42844</v>
      </c>
      <c r="B25" s="37">
        <v>15900</v>
      </c>
      <c r="C25" s="4">
        <v>72.310699999999997</v>
      </c>
      <c r="D25" s="43">
        <v>72.62</v>
      </c>
      <c r="E25" s="44">
        <v>71.67</v>
      </c>
      <c r="F25" s="45">
        <f t="shared" si="0"/>
        <v>1149740.1299999999</v>
      </c>
      <c r="G25">
        <v>345.9</v>
      </c>
      <c r="H25" s="57">
        <f t="shared" si="1"/>
        <v>1150086.0299999998</v>
      </c>
    </row>
    <row r="26" spans="1:8">
      <c r="A26" s="2">
        <v>42845</v>
      </c>
      <c r="B26" s="37">
        <v>15500</v>
      </c>
      <c r="C26" s="4">
        <v>72.722300000000004</v>
      </c>
      <c r="D26" s="43">
        <v>73.02</v>
      </c>
      <c r="E26" s="44">
        <v>72.41</v>
      </c>
      <c r="F26" s="45">
        <f t="shared" si="0"/>
        <v>1127195.6500000001</v>
      </c>
      <c r="G26">
        <v>338.15</v>
      </c>
      <c r="H26" s="57">
        <f t="shared" si="1"/>
        <v>1127533.8</v>
      </c>
    </row>
    <row r="27" spans="1:8">
      <c r="A27" s="2">
        <v>42846</v>
      </c>
      <c r="B27" s="37">
        <v>24350</v>
      </c>
      <c r="C27" s="4">
        <v>72.692499999999995</v>
      </c>
      <c r="D27" s="43">
        <v>73.319999999999993</v>
      </c>
      <c r="E27" s="44">
        <v>72.22</v>
      </c>
      <c r="F27" s="45">
        <f t="shared" si="0"/>
        <v>1770062.375</v>
      </c>
      <c r="G27">
        <v>532</v>
      </c>
      <c r="H27" s="57">
        <f t="shared" si="1"/>
        <v>1770594.375</v>
      </c>
    </row>
    <row r="28" spans="1:8">
      <c r="A28" s="2">
        <v>42849</v>
      </c>
      <c r="B28" s="37">
        <v>15500</v>
      </c>
      <c r="C28" s="4">
        <v>74.991500000000002</v>
      </c>
      <c r="D28" s="43">
        <v>75.569999999999993</v>
      </c>
      <c r="E28" s="44">
        <v>74.19</v>
      </c>
      <c r="F28" s="45">
        <f t="shared" si="0"/>
        <v>1162368.25</v>
      </c>
      <c r="G28">
        <v>349.71</v>
      </c>
      <c r="H28" s="57">
        <f t="shared" si="1"/>
        <v>1162717.96</v>
      </c>
    </row>
    <row r="29" spans="1:8">
      <c r="A29" s="2">
        <v>42850</v>
      </c>
      <c r="B29" s="37">
        <v>15000</v>
      </c>
      <c r="C29" s="4">
        <v>75.208699999999993</v>
      </c>
      <c r="D29" s="43">
        <v>75.69</v>
      </c>
      <c r="E29" s="44">
        <v>74.97</v>
      </c>
      <c r="F29" s="45">
        <f t="shared" si="0"/>
        <v>1128130.5</v>
      </c>
      <c r="G29">
        <v>339.45</v>
      </c>
      <c r="H29" s="57">
        <f t="shared" si="1"/>
        <v>1128469.95</v>
      </c>
    </row>
    <row r="30" spans="1:8">
      <c r="A30" s="2">
        <v>42851</v>
      </c>
      <c r="B30" s="37">
        <v>15000</v>
      </c>
      <c r="C30" s="4">
        <v>75.254300000000001</v>
      </c>
      <c r="D30" s="43">
        <v>75.62</v>
      </c>
      <c r="E30" s="44">
        <v>74.77</v>
      </c>
      <c r="F30" s="45">
        <f t="shared" si="0"/>
        <v>1128814.5</v>
      </c>
      <c r="G30">
        <v>339.65</v>
      </c>
      <c r="H30" s="57">
        <f t="shared" si="1"/>
        <v>1129154.1499999999</v>
      </c>
    </row>
    <row r="31" spans="1:8">
      <c r="A31" s="2">
        <v>42859</v>
      </c>
      <c r="B31" s="37">
        <v>24200</v>
      </c>
      <c r="C31" s="4">
        <v>74.612799999999993</v>
      </c>
      <c r="D31" s="43">
        <v>75.02</v>
      </c>
      <c r="E31" s="44">
        <v>74.239999999999995</v>
      </c>
      <c r="F31" s="45">
        <f t="shared" si="0"/>
        <v>1805629.7599999998</v>
      </c>
      <c r="G31">
        <v>542.70000000000005</v>
      </c>
      <c r="H31" s="57">
        <f t="shared" si="1"/>
        <v>1806172.4599999997</v>
      </c>
    </row>
    <row r="32" spans="1:8">
      <c r="A32" s="2">
        <v>42860</v>
      </c>
      <c r="B32" s="37">
        <v>15500</v>
      </c>
      <c r="C32" s="4">
        <v>75.075000000000003</v>
      </c>
      <c r="D32" s="43">
        <v>75.42</v>
      </c>
      <c r="E32" s="44">
        <v>74.569999999999993</v>
      </c>
      <c r="F32" s="45">
        <f t="shared" si="0"/>
        <v>1163662.5</v>
      </c>
      <c r="G32">
        <v>350.1</v>
      </c>
      <c r="H32" s="57">
        <f t="shared" si="1"/>
        <v>1164012.6000000001</v>
      </c>
    </row>
    <row r="33" spans="1:8">
      <c r="A33" s="2">
        <v>42863</v>
      </c>
      <c r="B33" s="37">
        <v>15500</v>
      </c>
      <c r="C33" s="4">
        <v>75.318799999999996</v>
      </c>
      <c r="D33" s="43">
        <v>75.52</v>
      </c>
      <c r="E33" s="44">
        <v>75.13</v>
      </c>
      <c r="F33" s="45">
        <f t="shared" si="0"/>
        <v>1167441.3999999999</v>
      </c>
      <c r="G33">
        <v>351.2</v>
      </c>
      <c r="H33" s="57">
        <f t="shared" si="1"/>
        <v>1167792.5999999999</v>
      </c>
    </row>
    <row r="34" spans="1:8">
      <c r="A34" s="2">
        <v>42864</v>
      </c>
      <c r="B34" s="37">
        <v>15700</v>
      </c>
      <c r="C34" s="4">
        <v>76.066100000000006</v>
      </c>
      <c r="D34" s="43">
        <v>76.87</v>
      </c>
      <c r="E34" s="44">
        <v>75.099999999999994</v>
      </c>
      <c r="F34" s="45">
        <f t="shared" si="0"/>
        <v>1194237.77</v>
      </c>
      <c r="G34">
        <v>359.25</v>
      </c>
      <c r="H34" s="57">
        <f t="shared" si="1"/>
        <v>1194597.02</v>
      </c>
    </row>
    <row r="35" spans="1:8">
      <c r="A35" s="2">
        <v>42865</v>
      </c>
      <c r="B35" s="37">
        <v>15500</v>
      </c>
      <c r="C35" s="4">
        <v>76.876599999999996</v>
      </c>
      <c r="D35" s="43">
        <v>77.27</v>
      </c>
      <c r="E35" s="44">
        <v>76.37</v>
      </c>
      <c r="F35" s="45">
        <f t="shared" si="0"/>
        <v>1191587.3</v>
      </c>
      <c r="G35">
        <v>358.5</v>
      </c>
      <c r="H35" s="57">
        <f t="shared" si="1"/>
        <v>1191945.8</v>
      </c>
    </row>
    <row r="36" spans="1:8">
      <c r="A36" s="2">
        <v>42866</v>
      </c>
      <c r="B36" s="37">
        <v>24950</v>
      </c>
      <c r="C36" s="4">
        <v>77.431100000000001</v>
      </c>
      <c r="D36" s="43">
        <v>77.92</v>
      </c>
      <c r="E36" s="44">
        <v>76.87</v>
      </c>
      <c r="F36" s="45">
        <f t="shared" si="0"/>
        <v>1931905.9450000001</v>
      </c>
      <c r="G36">
        <v>578.54999999999995</v>
      </c>
      <c r="H36" s="57">
        <f t="shared" si="1"/>
        <v>1932484.4950000001</v>
      </c>
    </row>
    <row r="37" spans="1:8">
      <c r="A37" s="2">
        <v>42867</v>
      </c>
      <c r="B37" s="37">
        <v>25000</v>
      </c>
      <c r="C37" s="4">
        <v>76.699799999999996</v>
      </c>
      <c r="D37" s="43">
        <v>77.12</v>
      </c>
      <c r="E37" s="44">
        <v>76.37</v>
      </c>
      <c r="F37" s="45">
        <f t="shared" si="0"/>
        <v>1917495</v>
      </c>
      <c r="G37">
        <v>576.25</v>
      </c>
      <c r="H37" s="57">
        <f t="shared" si="1"/>
        <v>1918071.25</v>
      </c>
    </row>
    <row r="38" spans="1:8">
      <c r="A38" s="2">
        <v>42870</v>
      </c>
      <c r="B38" s="37">
        <v>20150</v>
      </c>
      <c r="C38" s="4">
        <v>77.154600000000002</v>
      </c>
      <c r="D38" s="43">
        <v>77.319999999999993</v>
      </c>
      <c r="E38" s="44">
        <v>76.83</v>
      </c>
      <c r="F38" s="45">
        <f t="shared" si="0"/>
        <v>1554665.19</v>
      </c>
      <c r="G38">
        <v>467.4</v>
      </c>
      <c r="H38" s="57">
        <f t="shared" si="1"/>
        <v>1555132.5899999999</v>
      </c>
    </row>
    <row r="39" spans="1:8">
      <c r="A39" s="2">
        <v>42871</v>
      </c>
      <c r="B39" s="37">
        <v>15500</v>
      </c>
      <c r="C39" s="4">
        <v>77.239999999999995</v>
      </c>
      <c r="D39" s="43">
        <v>77.52</v>
      </c>
      <c r="E39" s="44">
        <v>76.849999999999994</v>
      </c>
      <c r="F39" s="45">
        <f>B39*C39</f>
        <v>1197220</v>
      </c>
      <c r="G39">
        <v>360.15</v>
      </c>
      <c r="H39" s="57">
        <f t="shared" si="1"/>
        <v>1197580.1499999999</v>
      </c>
    </row>
    <row r="40" spans="1:8">
      <c r="A40" s="2">
        <v>42872</v>
      </c>
      <c r="B40" s="37">
        <v>25000</v>
      </c>
      <c r="C40" s="4">
        <v>76.907899999999998</v>
      </c>
      <c r="D40" s="43">
        <v>77.37</v>
      </c>
      <c r="E40" s="44">
        <v>76.52</v>
      </c>
      <c r="F40" s="45">
        <f t="shared" si="0"/>
        <v>1922697.5</v>
      </c>
      <c r="G40">
        <v>577.79999999999995</v>
      </c>
      <c r="H40" s="57">
        <f t="shared" si="1"/>
        <v>1923275.3</v>
      </c>
    </row>
    <row r="41" spans="1:8">
      <c r="A41" s="2">
        <v>42873</v>
      </c>
      <c r="B41" s="37">
        <v>15750</v>
      </c>
      <c r="C41" s="4">
        <v>75.3292</v>
      </c>
      <c r="D41" s="43">
        <v>76.319999999999993</v>
      </c>
      <c r="E41" s="44">
        <v>74.55</v>
      </c>
      <c r="F41" s="45">
        <f t="shared" si="0"/>
        <v>1186434.8999999999</v>
      </c>
      <c r="G41">
        <v>356.95</v>
      </c>
      <c r="H41" s="57">
        <f t="shared" si="1"/>
        <v>1186791.8499999999</v>
      </c>
    </row>
    <row r="42" spans="1:8">
      <c r="A42" s="2">
        <v>42874</v>
      </c>
      <c r="B42" s="37">
        <v>17500</v>
      </c>
      <c r="C42" s="4">
        <v>75.172700000000006</v>
      </c>
      <c r="D42" s="43">
        <v>75.92</v>
      </c>
      <c r="E42" s="44">
        <v>74.650000000000006</v>
      </c>
      <c r="F42" s="45">
        <f t="shared" si="0"/>
        <v>1315522.25</v>
      </c>
      <c r="G42">
        <v>395.63</v>
      </c>
      <c r="H42" s="57">
        <f t="shared" si="1"/>
        <v>1315917.8799999999</v>
      </c>
    </row>
    <row r="43" spans="1:8">
      <c r="A43" s="2">
        <v>42877</v>
      </c>
      <c r="B43" s="37">
        <v>16500</v>
      </c>
      <c r="C43" s="4">
        <v>75.215500000000006</v>
      </c>
      <c r="D43" s="43">
        <v>75.569999999999993</v>
      </c>
      <c r="E43" s="44">
        <v>74.97</v>
      </c>
      <c r="F43" s="45">
        <v>1241055.75</v>
      </c>
      <c r="G43">
        <v>373.3</v>
      </c>
      <c r="H43" s="57">
        <f t="shared" si="1"/>
        <v>1241429.05</v>
      </c>
    </row>
    <row r="44" spans="1:8">
      <c r="A44" s="2">
        <v>42878</v>
      </c>
      <c r="B44" s="37">
        <v>16100</v>
      </c>
      <c r="C44" s="4">
        <v>75.444299999999998</v>
      </c>
      <c r="D44" s="43">
        <v>75.62</v>
      </c>
      <c r="E44" s="44">
        <v>75.16</v>
      </c>
      <c r="F44" s="45">
        <v>1214653.23</v>
      </c>
      <c r="G44">
        <v>365.4</v>
      </c>
      <c r="H44" s="57">
        <f t="shared" si="1"/>
        <v>1215018.6299999999</v>
      </c>
    </row>
    <row r="45" spans="1:8">
      <c r="A45" s="2">
        <v>42879</v>
      </c>
      <c r="B45" s="37">
        <v>25000</v>
      </c>
      <c r="C45" s="4">
        <v>73.065899999999999</v>
      </c>
      <c r="D45" s="43">
        <v>73.62</v>
      </c>
      <c r="E45" s="44">
        <v>72.62</v>
      </c>
      <c r="F45" s="45">
        <v>1826647.5</v>
      </c>
      <c r="G45">
        <v>549</v>
      </c>
      <c r="H45" s="57">
        <f t="shared" si="1"/>
        <v>1827196.5</v>
      </c>
    </row>
    <row r="46" spans="1:8">
      <c r="A46" s="2">
        <v>42881</v>
      </c>
      <c r="B46" s="37">
        <v>16500</v>
      </c>
      <c r="C46" s="4">
        <v>72.922300000000007</v>
      </c>
      <c r="D46" s="43">
        <v>73.52</v>
      </c>
      <c r="E46" s="44">
        <v>72.27</v>
      </c>
      <c r="F46" s="45">
        <v>1203217.9500000002</v>
      </c>
      <c r="G46">
        <v>361.95</v>
      </c>
      <c r="H46" s="57">
        <f t="shared" si="1"/>
        <v>1203579.9000000001</v>
      </c>
    </row>
    <row r="47" spans="1:8">
      <c r="A47" s="2">
        <v>42884</v>
      </c>
      <c r="B47" s="37">
        <v>16500</v>
      </c>
      <c r="C47" s="4">
        <v>72.825599999999994</v>
      </c>
      <c r="D47" s="43">
        <v>73.069999999999993</v>
      </c>
      <c r="E47" s="44">
        <v>72.55</v>
      </c>
      <c r="F47" s="45">
        <v>1201622.3999999999</v>
      </c>
      <c r="G47">
        <v>361.5</v>
      </c>
      <c r="H47" s="57">
        <f t="shared" si="1"/>
        <v>1201983.8999999999</v>
      </c>
    </row>
    <row r="48" spans="1:8">
      <c r="A48" s="2">
        <v>42885</v>
      </c>
      <c r="B48" s="37">
        <v>20000</v>
      </c>
      <c r="C48" s="4">
        <v>72.425200000000004</v>
      </c>
      <c r="D48" s="43">
        <v>72.67</v>
      </c>
      <c r="E48" s="44">
        <v>72.27</v>
      </c>
      <c r="F48" s="45">
        <v>1448504</v>
      </c>
      <c r="G48">
        <v>435.55</v>
      </c>
      <c r="H48" s="57">
        <f t="shared" si="1"/>
        <v>1448939.55</v>
      </c>
    </row>
    <row r="49" spans="1:8">
      <c r="A49" s="2">
        <v>42886</v>
      </c>
      <c r="B49" s="37">
        <v>17000</v>
      </c>
      <c r="C49" s="4">
        <v>72.337400000000002</v>
      </c>
      <c r="D49" s="43">
        <v>72.819999999999993</v>
      </c>
      <c r="E49" s="44">
        <v>71.87</v>
      </c>
      <c r="F49" s="45">
        <v>1229735.8</v>
      </c>
      <c r="G49">
        <v>370.9</v>
      </c>
      <c r="H49" s="57">
        <f t="shared" si="1"/>
        <v>1230106.7</v>
      </c>
    </row>
    <row r="50" spans="1:8">
      <c r="A50" s="2">
        <v>42887</v>
      </c>
      <c r="B50" s="37">
        <v>26500</v>
      </c>
      <c r="C50" s="4">
        <v>73.102099999999993</v>
      </c>
      <c r="D50" s="43">
        <v>73.87</v>
      </c>
      <c r="E50" s="44">
        <v>72.42</v>
      </c>
      <c r="F50" s="45">
        <f t="shared" ref="F50:F113" si="2">B50*C50</f>
        <v>1937205.65</v>
      </c>
      <c r="G50">
        <v>582.15</v>
      </c>
      <c r="H50" s="57">
        <f t="shared" si="1"/>
        <v>1937787.7999999998</v>
      </c>
    </row>
    <row r="51" spans="1:8">
      <c r="A51" s="2">
        <v>42888</v>
      </c>
      <c r="B51" s="37">
        <v>24250</v>
      </c>
      <c r="C51" s="4">
        <v>73.392099999999999</v>
      </c>
      <c r="D51" s="43">
        <v>73.8</v>
      </c>
      <c r="E51" s="44">
        <v>73.02</v>
      </c>
      <c r="F51" s="45">
        <f t="shared" si="2"/>
        <v>1779758.425</v>
      </c>
      <c r="G51">
        <v>534.95000000000005</v>
      </c>
      <c r="H51" s="57">
        <f t="shared" si="1"/>
        <v>1780293.375</v>
      </c>
    </row>
    <row r="52" spans="1:8">
      <c r="A52" s="2">
        <v>42892</v>
      </c>
      <c r="B52" s="37">
        <v>26500</v>
      </c>
      <c r="C52" s="4">
        <v>72.2483</v>
      </c>
      <c r="D52" s="43">
        <v>72.849999999999994</v>
      </c>
      <c r="E52" s="44">
        <v>71.87</v>
      </c>
      <c r="F52" s="45">
        <f t="shared" si="2"/>
        <v>1914579.95</v>
      </c>
      <c r="G52">
        <v>575.35</v>
      </c>
      <c r="H52" s="57">
        <f t="shared" si="1"/>
        <v>1915155.3</v>
      </c>
    </row>
    <row r="53" spans="1:8">
      <c r="A53" s="2">
        <v>42893</v>
      </c>
      <c r="B53" s="37">
        <v>19000</v>
      </c>
      <c r="C53" s="4">
        <v>72.611999999999995</v>
      </c>
      <c r="D53" s="43">
        <v>72.92</v>
      </c>
      <c r="E53" s="44">
        <v>72.27</v>
      </c>
      <c r="F53" s="45">
        <f t="shared" si="2"/>
        <v>1379628</v>
      </c>
      <c r="G53">
        <v>414.9</v>
      </c>
      <c r="H53" s="57">
        <f t="shared" si="1"/>
        <v>1380042.9</v>
      </c>
    </row>
    <row r="54" spans="1:8">
      <c r="A54" s="2">
        <v>42894</v>
      </c>
      <c r="B54" s="37">
        <v>17000</v>
      </c>
      <c r="C54" s="4">
        <v>73.094099999999997</v>
      </c>
      <c r="D54" s="43">
        <v>73.569999999999993</v>
      </c>
      <c r="E54" s="44">
        <v>72.45</v>
      </c>
      <c r="F54" s="45">
        <f t="shared" si="2"/>
        <v>1242599.7</v>
      </c>
      <c r="G54">
        <v>373.8</v>
      </c>
      <c r="H54" s="57">
        <f t="shared" si="1"/>
        <v>1242973.5</v>
      </c>
    </row>
    <row r="55" spans="1:8">
      <c r="A55" s="2">
        <v>42895</v>
      </c>
      <c r="B55" s="37">
        <v>21750</v>
      </c>
      <c r="C55" s="4">
        <v>73.5334</v>
      </c>
      <c r="D55" s="43">
        <v>73.97</v>
      </c>
      <c r="E55" s="44">
        <v>73.17</v>
      </c>
      <c r="F55" s="45">
        <f t="shared" si="2"/>
        <v>1599351.45</v>
      </c>
      <c r="G55">
        <v>480.8</v>
      </c>
      <c r="H55" s="57">
        <f t="shared" si="1"/>
        <v>1599832.25</v>
      </c>
    </row>
    <row r="56" spans="1:8">
      <c r="A56" s="2">
        <v>42898</v>
      </c>
      <c r="B56" s="37">
        <v>23250</v>
      </c>
      <c r="C56" s="4">
        <v>72.720799999999997</v>
      </c>
      <c r="D56" s="43">
        <v>73.12</v>
      </c>
      <c r="E56" s="44">
        <v>72.47</v>
      </c>
      <c r="F56" s="45">
        <f t="shared" si="2"/>
        <v>1690758.5999999999</v>
      </c>
      <c r="G56">
        <v>508.25</v>
      </c>
      <c r="H56" s="57">
        <f t="shared" si="1"/>
        <v>1691266.8499999999</v>
      </c>
    </row>
    <row r="57" spans="1:8">
      <c r="A57" s="2">
        <v>42899</v>
      </c>
      <c r="B57" s="37">
        <v>16500</v>
      </c>
      <c r="C57" s="4">
        <v>73.732600000000005</v>
      </c>
      <c r="D57" s="43">
        <v>74.12</v>
      </c>
      <c r="E57" s="44">
        <v>73</v>
      </c>
      <c r="F57" s="45">
        <f t="shared" si="2"/>
        <v>1216587.9000000001</v>
      </c>
      <c r="G57">
        <v>366</v>
      </c>
      <c r="H57" s="57">
        <f t="shared" si="1"/>
        <v>1216953.9000000001</v>
      </c>
    </row>
    <row r="58" spans="1:8">
      <c r="A58" s="2">
        <v>42900</v>
      </c>
      <c r="B58" s="37">
        <v>25000</v>
      </c>
      <c r="C58" s="4">
        <v>73.941900000000004</v>
      </c>
      <c r="D58" s="43">
        <v>74.27</v>
      </c>
      <c r="E58" s="44">
        <v>73.7</v>
      </c>
      <c r="F58" s="45">
        <f t="shared" si="2"/>
        <v>1848547.5</v>
      </c>
      <c r="G58">
        <v>555.54999999999995</v>
      </c>
      <c r="H58" s="57">
        <f t="shared" si="1"/>
        <v>1849103.05</v>
      </c>
    </row>
    <row r="59" spans="1:8">
      <c r="A59" s="2">
        <v>42901</v>
      </c>
      <c r="B59" s="37">
        <v>16500</v>
      </c>
      <c r="C59" s="4">
        <v>73.326999999999998</v>
      </c>
      <c r="D59" s="43">
        <v>73.75</v>
      </c>
      <c r="E59" s="44">
        <v>72.97</v>
      </c>
      <c r="F59" s="45">
        <f t="shared" si="2"/>
        <v>1209895.5</v>
      </c>
      <c r="G59">
        <v>363.95</v>
      </c>
      <c r="H59" s="57">
        <f t="shared" si="1"/>
        <v>1210259.45</v>
      </c>
    </row>
    <row r="60" spans="1:8">
      <c r="A60" s="2">
        <v>42902</v>
      </c>
      <c r="B60" s="37">
        <v>18000</v>
      </c>
      <c r="C60" s="4">
        <v>74.5321</v>
      </c>
      <c r="D60" s="43">
        <v>74.819999999999993</v>
      </c>
      <c r="E60" s="44">
        <v>74.37</v>
      </c>
      <c r="F60" s="45">
        <f t="shared" si="2"/>
        <v>1341577.8</v>
      </c>
      <c r="G60">
        <v>403.45</v>
      </c>
      <c r="H60" s="57">
        <f t="shared" si="1"/>
        <v>1341981.25</v>
      </c>
    </row>
    <row r="61" spans="1:8">
      <c r="A61" s="2">
        <v>42905</v>
      </c>
      <c r="B61" s="37">
        <v>24500</v>
      </c>
      <c r="C61" s="4">
        <v>75.2774</v>
      </c>
      <c r="D61" s="43">
        <v>75.599999999999994</v>
      </c>
      <c r="E61" s="44">
        <v>75.12</v>
      </c>
      <c r="F61" s="45">
        <f t="shared" si="2"/>
        <v>1844296.3</v>
      </c>
      <c r="G61">
        <v>554.29999999999995</v>
      </c>
      <c r="H61" s="57">
        <f t="shared" si="1"/>
        <v>1844850.6</v>
      </c>
    </row>
    <row r="62" spans="1:8">
      <c r="A62" s="2">
        <v>42906</v>
      </c>
      <c r="B62" s="37">
        <v>26000</v>
      </c>
      <c r="C62" s="4">
        <v>75.152199999999993</v>
      </c>
      <c r="D62" s="43">
        <v>75.7</v>
      </c>
      <c r="E62" s="44">
        <v>74.569999999999993</v>
      </c>
      <c r="F62" s="45">
        <f t="shared" si="2"/>
        <v>1953957.1999999997</v>
      </c>
      <c r="G62">
        <v>587.20000000000005</v>
      </c>
      <c r="H62" s="57">
        <f t="shared" si="1"/>
        <v>1954544.3999999997</v>
      </c>
    </row>
    <row r="63" spans="1:8">
      <c r="A63" s="2">
        <v>42907</v>
      </c>
      <c r="B63" s="37">
        <v>16500</v>
      </c>
      <c r="C63" s="4">
        <v>74.178299999999993</v>
      </c>
      <c r="D63" s="43">
        <v>74.569999999999993</v>
      </c>
      <c r="E63" s="44">
        <v>73.92</v>
      </c>
      <c r="F63" s="45">
        <f t="shared" si="2"/>
        <v>1223941.95</v>
      </c>
      <c r="G63">
        <v>368.2</v>
      </c>
      <c r="H63" s="57">
        <f t="shared" si="1"/>
        <v>1224310.1499999999</v>
      </c>
    </row>
    <row r="64" spans="1:8">
      <c r="A64" s="2">
        <v>42908</v>
      </c>
      <c r="B64" s="37">
        <v>23000</v>
      </c>
      <c r="C64" s="4">
        <v>74.627200000000002</v>
      </c>
      <c r="D64" s="43">
        <v>75.12</v>
      </c>
      <c r="E64" s="44">
        <v>74.31</v>
      </c>
      <c r="F64" s="45">
        <f t="shared" si="2"/>
        <v>1716425.6</v>
      </c>
      <c r="G64">
        <v>515.95000000000005</v>
      </c>
      <c r="H64" s="57">
        <f t="shared" si="1"/>
        <v>1716941.55</v>
      </c>
    </row>
    <row r="65" spans="1:8">
      <c r="A65" s="2">
        <v>42909</v>
      </c>
      <c r="B65" s="37">
        <v>23750</v>
      </c>
      <c r="C65" s="4">
        <v>73.552899999999994</v>
      </c>
      <c r="D65" s="43">
        <v>74.25</v>
      </c>
      <c r="E65" s="44">
        <v>73</v>
      </c>
      <c r="F65" s="45">
        <f t="shared" si="2"/>
        <v>1746881.3749999998</v>
      </c>
      <c r="G65">
        <v>525.04999999999995</v>
      </c>
      <c r="H65" s="57">
        <f t="shared" si="1"/>
        <v>1747406.4249999998</v>
      </c>
    </row>
    <row r="66" spans="1:8">
      <c r="A66" s="2">
        <v>42912</v>
      </c>
      <c r="B66" s="37">
        <v>23750</v>
      </c>
      <c r="C66" s="4">
        <v>73.982799999999997</v>
      </c>
      <c r="D66" s="43">
        <v>74.349999999999994</v>
      </c>
      <c r="E66" s="44">
        <v>73.7</v>
      </c>
      <c r="F66" s="45">
        <f t="shared" si="2"/>
        <v>1757091.5</v>
      </c>
      <c r="G66">
        <v>528.15</v>
      </c>
      <c r="H66" s="57">
        <f t="shared" si="1"/>
        <v>1757619.65</v>
      </c>
    </row>
    <row r="67" spans="1:8">
      <c r="A67" s="2">
        <v>42913</v>
      </c>
      <c r="B67" s="37">
        <v>17500</v>
      </c>
      <c r="C67" s="4">
        <v>73.666600000000003</v>
      </c>
      <c r="D67" s="43">
        <v>73.87</v>
      </c>
      <c r="E67" s="44">
        <v>73.27</v>
      </c>
      <c r="F67" s="45">
        <f t="shared" si="2"/>
        <v>1289165.5</v>
      </c>
      <c r="G67">
        <v>387.75</v>
      </c>
      <c r="H67" s="57">
        <f t="shared" si="1"/>
        <v>1289553.25</v>
      </c>
    </row>
    <row r="68" spans="1:8">
      <c r="A68" s="2">
        <v>42914</v>
      </c>
      <c r="B68" s="37">
        <v>17250</v>
      </c>
      <c r="C68" s="4">
        <v>73.505399999999995</v>
      </c>
      <c r="D68" s="43">
        <v>73.77</v>
      </c>
      <c r="E68" s="44">
        <v>73.209999999999994</v>
      </c>
      <c r="F68" s="45">
        <f t="shared" si="2"/>
        <v>1267968.1499999999</v>
      </c>
      <c r="G68">
        <v>381.4</v>
      </c>
      <c r="H68" s="57">
        <f t="shared" si="1"/>
        <v>1268349.5499999998</v>
      </c>
    </row>
    <row r="69" spans="1:8">
      <c r="A69" s="2">
        <v>42915</v>
      </c>
      <c r="B69" s="37">
        <v>26500</v>
      </c>
      <c r="C69" s="4">
        <v>73.349500000000006</v>
      </c>
      <c r="D69" s="43">
        <v>74</v>
      </c>
      <c r="E69" s="44">
        <v>72.8</v>
      </c>
      <c r="F69" s="45">
        <f t="shared" si="2"/>
        <v>1943761.7500000002</v>
      </c>
      <c r="G69">
        <v>584.15</v>
      </c>
      <c r="H69" s="57">
        <f t="shared" si="1"/>
        <v>1944345.9000000001</v>
      </c>
    </row>
    <row r="70" spans="1:8">
      <c r="A70" s="2">
        <v>42916</v>
      </c>
      <c r="B70" s="37">
        <v>25500</v>
      </c>
      <c r="C70" s="4">
        <v>73.351900000000001</v>
      </c>
      <c r="D70" s="43">
        <v>73.930000000000007</v>
      </c>
      <c r="E70" s="44">
        <v>72.680000000000007</v>
      </c>
      <c r="F70" s="45">
        <f t="shared" si="2"/>
        <v>1870473.45</v>
      </c>
      <c r="G70">
        <v>562.15</v>
      </c>
      <c r="H70" s="57">
        <f t="shared" si="1"/>
        <v>1871035.5999999999</v>
      </c>
    </row>
    <row r="71" spans="1:8">
      <c r="A71" s="2">
        <v>42919</v>
      </c>
      <c r="B71" s="37">
        <v>16750</v>
      </c>
      <c r="C71" s="4">
        <v>73.574299999999994</v>
      </c>
      <c r="D71" s="43">
        <v>73.77</v>
      </c>
      <c r="E71" s="44">
        <v>73.400000000000006</v>
      </c>
      <c r="F71" s="45">
        <f t="shared" si="2"/>
        <v>1232369.5249999999</v>
      </c>
      <c r="G71">
        <v>370.7</v>
      </c>
      <c r="H71" s="57">
        <f t="shared" ref="H71:H134" si="3">F71+G71</f>
        <v>1232740.2249999999</v>
      </c>
    </row>
    <row r="72" spans="1:8">
      <c r="A72" s="2">
        <v>42920</v>
      </c>
      <c r="B72" s="37">
        <v>26500</v>
      </c>
      <c r="C72" s="4">
        <v>73.253799999999998</v>
      </c>
      <c r="D72" s="43">
        <v>73.599999999999994</v>
      </c>
      <c r="E72" s="44">
        <v>72.75</v>
      </c>
      <c r="F72" s="45">
        <f t="shared" si="2"/>
        <v>1941225.7</v>
      </c>
      <c r="G72">
        <v>583.35</v>
      </c>
      <c r="H72" s="57">
        <f t="shared" si="3"/>
        <v>1941809.05</v>
      </c>
    </row>
    <row r="73" spans="1:8">
      <c r="A73" s="2">
        <v>42921</v>
      </c>
      <c r="B73" s="37">
        <v>17000</v>
      </c>
      <c r="C73" s="4">
        <v>72.613500000000002</v>
      </c>
      <c r="D73" s="43">
        <v>72.87</v>
      </c>
      <c r="E73" s="44">
        <v>71.87</v>
      </c>
      <c r="F73" s="45">
        <f t="shared" si="2"/>
        <v>1234429.5</v>
      </c>
      <c r="G73">
        <v>371.35</v>
      </c>
      <c r="H73" s="57">
        <f t="shared" si="3"/>
        <v>1234800.8500000001</v>
      </c>
    </row>
    <row r="74" spans="1:8">
      <c r="A74" s="2">
        <v>42922</v>
      </c>
      <c r="B74" s="37">
        <v>22250</v>
      </c>
      <c r="C74" s="4">
        <v>72.572800000000001</v>
      </c>
      <c r="D74" s="43">
        <v>73.17</v>
      </c>
      <c r="E74" s="44">
        <v>72.25</v>
      </c>
      <c r="F74" s="45">
        <f t="shared" si="2"/>
        <v>1614744.8</v>
      </c>
      <c r="G74">
        <v>485.4</v>
      </c>
      <c r="H74" s="57">
        <f t="shared" si="3"/>
        <v>1615230.2</v>
      </c>
    </row>
    <row r="75" spans="1:8">
      <c r="A75" s="2">
        <v>42923</v>
      </c>
      <c r="B75" s="37">
        <v>17750</v>
      </c>
      <c r="C75" s="4">
        <v>72.578999999999994</v>
      </c>
      <c r="D75" s="43">
        <v>72.900000000000006</v>
      </c>
      <c r="E75" s="44">
        <v>72.319999999999993</v>
      </c>
      <c r="F75" s="45">
        <f t="shared" si="2"/>
        <v>1288277.25</v>
      </c>
      <c r="G75">
        <v>387.5</v>
      </c>
      <c r="H75" s="57">
        <f t="shared" si="3"/>
        <v>1288664.75</v>
      </c>
    </row>
    <row r="76" spans="1:8">
      <c r="A76" s="2">
        <v>42926</v>
      </c>
      <c r="B76" s="37">
        <v>19250</v>
      </c>
      <c r="C76" s="4">
        <v>73.317300000000003</v>
      </c>
      <c r="D76" s="43">
        <v>73.53</v>
      </c>
      <c r="E76" s="44">
        <v>73.02</v>
      </c>
      <c r="F76" s="45">
        <f t="shared" si="2"/>
        <v>1411358.0250000001</v>
      </c>
      <c r="G76">
        <v>424.4</v>
      </c>
      <c r="H76" s="57">
        <f t="shared" si="3"/>
        <v>1411782.425</v>
      </c>
    </row>
    <row r="77" spans="1:8">
      <c r="A77" s="2">
        <v>42927</v>
      </c>
      <c r="B77" s="37">
        <v>22500</v>
      </c>
      <c r="C77" s="4">
        <v>71.968999999999994</v>
      </c>
      <c r="D77" s="43">
        <v>72.42</v>
      </c>
      <c r="E77" s="44">
        <v>71.67</v>
      </c>
      <c r="F77" s="45">
        <f t="shared" si="2"/>
        <v>1619302.4999999998</v>
      </c>
      <c r="G77">
        <v>486.8</v>
      </c>
      <c r="H77" s="57">
        <f t="shared" si="3"/>
        <v>1619789.2999999998</v>
      </c>
    </row>
    <row r="78" spans="1:8">
      <c r="A78" s="2">
        <v>42928</v>
      </c>
      <c r="B78" s="37">
        <v>18250</v>
      </c>
      <c r="C78" s="4">
        <v>72.014200000000002</v>
      </c>
      <c r="D78" s="43">
        <v>72.319999999999993</v>
      </c>
      <c r="E78" s="44">
        <v>71.75</v>
      </c>
      <c r="F78" s="45">
        <f t="shared" si="2"/>
        <v>1314259.1500000001</v>
      </c>
      <c r="G78">
        <v>395.3</v>
      </c>
      <c r="H78" s="57">
        <f t="shared" si="3"/>
        <v>1314654.4500000002</v>
      </c>
    </row>
    <row r="79" spans="1:8">
      <c r="A79" s="2">
        <v>42929</v>
      </c>
      <c r="B79" s="37">
        <v>17500</v>
      </c>
      <c r="C79" s="4">
        <v>72.737399999999994</v>
      </c>
      <c r="D79" s="43">
        <v>73.069999999999993</v>
      </c>
      <c r="E79" s="44">
        <v>72.25</v>
      </c>
      <c r="F79" s="45">
        <f t="shared" si="2"/>
        <v>1272904.5</v>
      </c>
      <c r="G79">
        <v>382.85</v>
      </c>
      <c r="H79" s="57">
        <f t="shared" si="3"/>
        <v>1273287.3500000001</v>
      </c>
    </row>
    <row r="80" spans="1:8">
      <c r="A80" s="2">
        <v>42930</v>
      </c>
      <c r="B80" s="37">
        <v>17500</v>
      </c>
      <c r="C80" s="4">
        <v>72.8489</v>
      </c>
      <c r="D80" s="43">
        <v>73.099999999999994</v>
      </c>
      <c r="E80" s="44">
        <v>72.66</v>
      </c>
      <c r="F80" s="45">
        <f t="shared" si="2"/>
        <v>1274855.75</v>
      </c>
      <c r="G80">
        <v>383.45</v>
      </c>
      <c r="H80" s="57">
        <f t="shared" si="3"/>
        <v>1275239.2</v>
      </c>
    </row>
    <row r="81" spans="1:8">
      <c r="A81" s="2">
        <v>42933</v>
      </c>
      <c r="B81" s="37">
        <v>23250</v>
      </c>
      <c r="C81" s="4">
        <v>72.540000000000006</v>
      </c>
      <c r="D81" s="43">
        <v>73.05</v>
      </c>
      <c r="E81" s="44">
        <v>72.349999999999994</v>
      </c>
      <c r="F81" s="45">
        <f t="shared" si="2"/>
        <v>1686555.0000000002</v>
      </c>
      <c r="G81">
        <v>506.95</v>
      </c>
      <c r="H81" s="57">
        <f t="shared" si="3"/>
        <v>1687061.9500000002</v>
      </c>
    </row>
    <row r="82" spans="1:8">
      <c r="A82" s="2">
        <v>42934</v>
      </c>
      <c r="B82" s="37">
        <v>17250</v>
      </c>
      <c r="C82" s="4">
        <v>72.219399999999993</v>
      </c>
      <c r="D82" s="43">
        <v>72.52</v>
      </c>
      <c r="E82" s="44">
        <v>72</v>
      </c>
      <c r="F82" s="45">
        <f t="shared" si="2"/>
        <v>1245784.6499999999</v>
      </c>
      <c r="G82">
        <v>374.75</v>
      </c>
      <c r="H82" s="57">
        <f t="shared" si="3"/>
        <v>1246159.3999999999</v>
      </c>
    </row>
    <row r="83" spans="1:8">
      <c r="A83" s="2">
        <v>42935</v>
      </c>
      <c r="B83" s="37">
        <v>0</v>
      </c>
      <c r="C83" s="4">
        <v>0</v>
      </c>
      <c r="D83" s="43">
        <v>0</v>
      </c>
      <c r="E83" s="44">
        <v>0</v>
      </c>
      <c r="F83" s="45">
        <f t="shared" si="2"/>
        <v>0</v>
      </c>
      <c r="H83" s="57">
        <f t="shared" si="3"/>
        <v>0</v>
      </c>
    </row>
    <row r="84" spans="1:8">
      <c r="A84" s="2">
        <v>42936</v>
      </c>
      <c r="B84" s="37">
        <v>0</v>
      </c>
      <c r="C84" s="4">
        <v>0</v>
      </c>
      <c r="D84" s="43">
        <v>0</v>
      </c>
      <c r="E84" s="44">
        <v>0</v>
      </c>
      <c r="F84" s="45">
        <f t="shared" si="2"/>
        <v>0</v>
      </c>
      <c r="H84" s="57">
        <f t="shared" si="3"/>
        <v>0</v>
      </c>
    </row>
    <row r="85" spans="1:8">
      <c r="A85" s="2">
        <v>42937</v>
      </c>
      <c r="B85" s="37">
        <v>0</v>
      </c>
      <c r="C85" s="4">
        <v>0</v>
      </c>
      <c r="D85" s="43">
        <v>0</v>
      </c>
      <c r="E85" s="44">
        <v>0</v>
      </c>
      <c r="F85" s="45">
        <f t="shared" si="2"/>
        <v>0</v>
      </c>
      <c r="H85" s="57">
        <f t="shared" si="3"/>
        <v>0</v>
      </c>
    </row>
    <row r="86" spans="1:8">
      <c r="A86" s="2">
        <v>42940</v>
      </c>
      <c r="B86" s="37">
        <v>0</v>
      </c>
      <c r="C86" s="4">
        <v>0</v>
      </c>
      <c r="D86" s="43">
        <v>0</v>
      </c>
      <c r="E86" s="44">
        <v>0</v>
      </c>
      <c r="F86" s="45">
        <f t="shared" si="2"/>
        <v>0</v>
      </c>
      <c r="H86" s="57">
        <f t="shared" si="3"/>
        <v>0</v>
      </c>
    </row>
    <row r="87" spans="1:8">
      <c r="A87" s="2">
        <v>42941</v>
      </c>
      <c r="B87" s="37">
        <v>21500</v>
      </c>
      <c r="C87" s="4">
        <v>71.950599999999994</v>
      </c>
      <c r="D87" s="43">
        <v>72.37</v>
      </c>
      <c r="E87" s="44">
        <v>71.680000000000007</v>
      </c>
      <c r="F87" s="45">
        <f t="shared" si="2"/>
        <v>1546937.9</v>
      </c>
      <c r="G87">
        <v>465.1</v>
      </c>
      <c r="H87" s="57">
        <f t="shared" si="3"/>
        <v>1547403</v>
      </c>
    </row>
    <row r="88" spans="1:8">
      <c r="A88" s="2">
        <v>42942</v>
      </c>
      <c r="B88" s="37">
        <v>21000</v>
      </c>
      <c r="C88" s="4">
        <v>72.227099999999993</v>
      </c>
      <c r="D88" s="43">
        <v>72.45</v>
      </c>
      <c r="E88" s="44">
        <v>71.849999999999994</v>
      </c>
      <c r="F88" s="45">
        <f t="shared" si="2"/>
        <v>1516769.0999999999</v>
      </c>
      <c r="G88">
        <v>456.05</v>
      </c>
      <c r="H88" s="57">
        <f t="shared" si="3"/>
        <v>1517225.15</v>
      </c>
    </row>
    <row r="89" spans="1:8">
      <c r="A89" s="2">
        <v>42943</v>
      </c>
      <c r="B89" s="37">
        <v>23750</v>
      </c>
      <c r="C89" s="4">
        <v>72.974100000000007</v>
      </c>
      <c r="D89" s="43">
        <v>73.27</v>
      </c>
      <c r="E89" s="44">
        <v>72.58</v>
      </c>
      <c r="F89" s="45">
        <f t="shared" si="2"/>
        <v>1733134.8750000002</v>
      </c>
      <c r="G89">
        <v>520.95000000000005</v>
      </c>
      <c r="H89" s="57">
        <f t="shared" si="3"/>
        <v>1733655.8250000002</v>
      </c>
    </row>
    <row r="90" spans="1:8">
      <c r="A90" s="2">
        <v>42944</v>
      </c>
      <c r="B90" s="37">
        <v>20500</v>
      </c>
      <c r="C90" s="4">
        <v>72.676199999999994</v>
      </c>
      <c r="D90" s="43">
        <v>73.12</v>
      </c>
      <c r="E90" s="44">
        <v>72.150000000000006</v>
      </c>
      <c r="F90" s="45">
        <f t="shared" si="2"/>
        <v>1489862.0999999999</v>
      </c>
      <c r="G90">
        <v>447.95</v>
      </c>
      <c r="H90" s="57">
        <f t="shared" si="3"/>
        <v>1490310.0499999998</v>
      </c>
    </row>
    <row r="91" spans="1:8">
      <c r="A91" s="2">
        <v>42947</v>
      </c>
      <c r="B91" s="37">
        <v>21750</v>
      </c>
      <c r="C91" s="4">
        <v>73.740499999999997</v>
      </c>
      <c r="D91" s="43">
        <v>74.180000000000007</v>
      </c>
      <c r="E91" s="44">
        <v>73.25</v>
      </c>
      <c r="F91" s="45">
        <f t="shared" si="2"/>
        <v>1603855.875</v>
      </c>
      <c r="G91">
        <v>482.15</v>
      </c>
      <c r="H91" s="57">
        <f t="shared" si="3"/>
        <v>1604338.0249999999</v>
      </c>
    </row>
    <row r="92" spans="1:8">
      <c r="A92" s="2">
        <v>42948</v>
      </c>
      <c r="B92" s="37">
        <v>0</v>
      </c>
      <c r="C92" s="4">
        <v>0</v>
      </c>
      <c r="D92" s="43">
        <v>0</v>
      </c>
      <c r="E92" s="44">
        <v>0</v>
      </c>
      <c r="F92" s="45">
        <f t="shared" si="2"/>
        <v>0</v>
      </c>
      <c r="H92" s="57">
        <f t="shared" si="3"/>
        <v>0</v>
      </c>
    </row>
    <row r="93" spans="1:8">
      <c r="A93" s="2">
        <v>42949</v>
      </c>
      <c r="B93" s="37">
        <v>29000</v>
      </c>
      <c r="C93" s="4">
        <v>74.688900000000004</v>
      </c>
      <c r="D93" s="43">
        <v>75.02</v>
      </c>
      <c r="E93" s="44">
        <v>74.37</v>
      </c>
      <c r="F93" s="45">
        <f t="shared" si="2"/>
        <v>2165978.1</v>
      </c>
      <c r="G93">
        <v>650.79999999999995</v>
      </c>
      <c r="H93" s="57">
        <f t="shared" si="3"/>
        <v>2166628.9</v>
      </c>
    </row>
    <row r="94" spans="1:8">
      <c r="A94" s="2">
        <v>42950</v>
      </c>
      <c r="B94" s="37">
        <v>21250</v>
      </c>
      <c r="C94" s="4">
        <v>73.942599999999999</v>
      </c>
      <c r="D94" s="43">
        <v>74.55</v>
      </c>
      <c r="E94" s="44">
        <v>73.7</v>
      </c>
      <c r="F94" s="45">
        <f t="shared" si="2"/>
        <v>1571280.25</v>
      </c>
      <c r="G94">
        <v>472.4</v>
      </c>
      <c r="H94" s="57">
        <f t="shared" si="3"/>
        <v>1571752.65</v>
      </c>
    </row>
    <row r="95" spans="1:8">
      <c r="A95" s="2">
        <v>42951</v>
      </c>
      <c r="B95" s="37">
        <v>22500</v>
      </c>
      <c r="C95" s="4">
        <v>74.134299999999996</v>
      </c>
      <c r="D95" s="43">
        <v>74.47</v>
      </c>
      <c r="E95" s="44">
        <v>73.78</v>
      </c>
      <c r="F95" s="45">
        <f t="shared" si="2"/>
        <v>1668021.75</v>
      </c>
      <c r="G95">
        <v>501.4</v>
      </c>
      <c r="H95" s="57">
        <f t="shared" si="3"/>
        <v>1668523.15</v>
      </c>
    </row>
    <row r="96" spans="1:8">
      <c r="A96" s="2">
        <v>42954</v>
      </c>
      <c r="B96" s="37">
        <v>28000</v>
      </c>
      <c r="C96" s="4">
        <v>74.698700000000002</v>
      </c>
      <c r="D96" s="43">
        <v>74.88</v>
      </c>
      <c r="E96" s="44">
        <v>74.52</v>
      </c>
      <c r="F96" s="45">
        <f t="shared" si="2"/>
        <v>2091563.6</v>
      </c>
      <c r="G96">
        <v>628.45000000000005</v>
      </c>
      <c r="H96" s="57">
        <f t="shared" si="3"/>
        <v>2092192.05</v>
      </c>
    </row>
    <row r="97" spans="1:8">
      <c r="A97" s="2">
        <v>42955</v>
      </c>
      <c r="B97" s="37">
        <v>20500</v>
      </c>
      <c r="C97" s="4">
        <v>74.925200000000004</v>
      </c>
      <c r="D97" s="43">
        <v>75.27</v>
      </c>
      <c r="E97" s="44">
        <v>74.650000000000006</v>
      </c>
      <c r="F97" s="45">
        <f t="shared" si="2"/>
        <v>1535966.6</v>
      </c>
      <c r="G97">
        <v>461.8</v>
      </c>
      <c r="H97" s="57">
        <f t="shared" si="3"/>
        <v>1536428.4000000001</v>
      </c>
    </row>
    <row r="98" spans="1:8">
      <c r="A98" s="2">
        <v>42956</v>
      </c>
      <c r="B98" s="37">
        <v>18000</v>
      </c>
      <c r="C98" s="4">
        <v>74.183199999999999</v>
      </c>
      <c r="D98" s="43">
        <v>74.67</v>
      </c>
      <c r="E98" s="44">
        <v>73.8</v>
      </c>
      <c r="F98" s="45">
        <f t="shared" si="2"/>
        <v>1335297.6000000001</v>
      </c>
      <c r="G98">
        <v>401.6</v>
      </c>
      <c r="H98" s="57">
        <f t="shared" si="3"/>
        <v>1335699.2000000002</v>
      </c>
    </row>
    <row r="99" spans="1:8">
      <c r="A99" s="2">
        <v>42957</v>
      </c>
      <c r="B99" s="37">
        <v>30500</v>
      </c>
      <c r="C99" s="4">
        <v>70.153300000000002</v>
      </c>
      <c r="D99" s="43">
        <v>71.97</v>
      </c>
      <c r="E99" s="44">
        <v>69.599999999999994</v>
      </c>
      <c r="F99" s="45">
        <f t="shared" si="2"/>
        <v>2139675.65</v>
      </c>
      <c r="G99">
        <v>642.9</v>
      </c>
      <c r="H99" s="57">
        <f t="shared" si="3"/>
        <v>2140318.5499999998</v>
      </c>
    </row>
    <row r="100" spans="1:8">
      <c r="A100" s="2">
        <v>42958</v>
      </c>
      <c r="B100" s="37">
        <v>15250</v>
      </c>
      <c r="C100" s="4">
        <v>68.933400000000006</v>
      </c>
      <c r="D100" s="43">
        <v>69.37</v>
      </c>
      <c r="E100" s="44">
        <v>68.55</v>
      </c>
      <c r="F100" s="45">
        <f t="shared" si="2"/>
        <v>1051234.3500000001</v>
      </c>
      <c r="G100">
        <v>316.35000000000002</v>
      </c>
      <c r="H100" s="57">
        <f t="shared" si="3"/>
        <v>1051550.7000000002</v>
      </c>
    </row>
    <row r="101" spans="1:8">
      <c r="A101" s="2">
        <v>42961</v>
      </c>
      <c r="B101" s="37">
        <v>20000</v>
      </c>
      <c r="C101" s="4">
        <v>69.921599999999998</v>
      </c>
      <c r="D101" s="43">
        <v>70.22</v>
      </c>
      <c r="E101" s="44">
        <v>69.7</v>
      </c>
      <c r="F101" s="45">
        <f t="shared" si="2"/>
        <v>1398432</v>
      </c>
      <c r="G101">
        <v>420.55</v>
      </c>
      <c r="H101" s="57">
        <f t="shared" si="3"/>
        <v>1398852.55</v>
      </c>
    </row>
    <row r="102" spans="1:8">
      <c r="A102" s="2">
        <v>42962</v>
      </c>
      <c r="B102" s="37">
        <v>22750</v>
      </c>
      <c r="C102" s="4">
        <v>70.451599999999999</v>
      </c>
      <c r="D102" s="43">
        <v>70.8</v>
      </c>
      <c r="E102" s="44">
        <v>70.2</v>
      </c>
      <c r="F102" s="45">
        <f t="shared" si="2"/>
        <v>1602773.9</v>
      </c>
      <c r="G102">
        <v>481.85</v>
      </c>
      <c r="H102" s="57">
        <f t="shared" si="3"/>
        <v>1603255.75</v>
      </c>
    </row>
    <row r="103" spans="1:8">
      <c r="A103" s="2">
        <v>42963</v>
      </c>
      <c r="B103" s="37">
        <v>20000</v>
      </c>
      <c r="C103" s="4">
        <v>71.063000000000002</v>
      </c>
      <c r="D103" s="43">
        <v>71.3</v>
      </c>
      <c r="E103" s="44">
        <v>70.849999999999994</v>
      </c>
      <c r="F103" s="45">
        <f t="shared" si="2"/>
        <v>1421260</v>
      </c>
      <c r="G103">
        <v>427.4</v>
      </c>
      <c r="H103" s="57">
        <f t="shared" si="3"/>
        <v>1421687.4</v>
      </c>
    </row>
    <row r="104" spans="1:8">
      <c r="A104" s="2">
        <v>42964</v>
      </c>
      <c r="B104" s="37">
        <v>32000</v>
      </c>
      <c r="C104" s="4">
        <v>71.0809</v>
      </c>
      <c r="D104" s="43">
        <v>71.47</v>
      </c>
      <c r="E104" s="44">
        <v>70.680000000000007</v>
      </c>
      <c r="F104" s="45">
        <f t="shared" si="2"/>
        <v>2274588.7999999998</v>
      </c>
      <c r="G104">
        <v>683.4</v>
      </c>
      <c r="H104" s="57">
        <f t="shared" si="3"/>
        <v>2275272.1999999997</v>
      </c>
    </row>
    <row r="105" spans="1:8">
      <c r="A105" s="2">
        <v>42965</v>
      </c>
      <c r="B105" s="37">
        <v>22250</v>
      </c>
      <c r="C105" s="4">
        <v>70.051199999999994</v>
      </c>
      <c r="D105" s="43">
        <v>70.400000000000006</v>
      </c>
      <c r="E105" s="44">
        <v>69.849999999999994</v>
      </c>
      <c r="F105" s="45">
        <f t="shared" si="2"/>
        <v>1558639.2</v>
      </c>
      <c r="G105">
        <v>468.6</v>
      </c>
      <c r="H105" s="57">
        <f t="shared" si="3"/>
        <v>1559107.8</v>
      </c>
    </row>
    <row r="106" spans="1:8">
      <c r="A106" s="2">
        <v>42968</v>
      </c>
      <c r="B106" s="37">
        <v>30500</v>
      </c>
      <c r="C106" s="4">
        <v>70.517200000000003</v>
      </c>
      <c r="D106" s="43">
        <v>70.87</v>
      </c>
      <c r="E106" s="44">
        <v>70.16</v>
      </c>
      <c r="F106" s="45">
        <f t="shared" si="2"/>
        <v>2150774.6</v>
      </c>
      <c r="G106">
        <v>646.25</v>
      </c>
      <c r="H106" s="57">
        <f t="shared" si="3"/>
        <v>2151420.85</v>
      </c>
    </row>
    <row r="107" spans="1:8">
      <c r="A107" s="2">
        <v>42969</v>
      </c>
      <c r="B107" s="37">
        <v>21250</v>
      </c>
      <c r="C107" s="4">
        <v>70.991600000000005</v>
      </c>
      <c r="D107" s="43">
        <v>71.37</v>
      </c>
      <c r="E107" s="44">
        <v>70.73</v>
      </c>
      <c r="F107" s="45">
        <f t="shared" si="2"/>
        <v>1508571.5</v>
      </c>
      <c r="G107">
        <v>453.55</v>
      </c>
      <c r="H107" s="57">
        <f t="shared" si="3"/>
        <v>1509025.05</v>
      </c>
    </row>
    <row r="108" spans="1:8">
      <c r="A108" s="2">
        <v>42970</v>
      </c>
      <c r="B108" s="37">
        <v>28250</v>
      </c>
      <c r="C108" s="4">
        <v>71.169899999999998</v>
      </c>
      <c r="D108" s="43">
        <v>71.5</v>
      </c>
      <c r="E108" s="44">
        <v>70.930000000000007</v>
      </c>
      <c r="F108" s="45">
        <f t="shared" si="2"/>
        <v>2010549.675</v>
      </c>
      <c r="G108">
        <v>604.15</v>
      </c>
      <c r="H108" s="57">
        <f t="shared" si="3"/>
        <v>2011153.825</v>
      </c>
    </row>
    <row r="109" spans="1:8">
      <c r="A109" s="2">
        <v>42971</v>
      </c>
      <c r="B109" s="37">
        <v>30250</v>
      </c>
      <c r="C109" s="4">
        <v>71.027299999999997</v>
      </c>
      <c r="D109" s="43">
        <v>71.5</v>
      </c>
      <c r="E109" s="44">
        <v>70.849999999999994</v>
      </c>
      <c r="F109" s="45">
        <f t="shared" si="2"/>
        <v>2148575.8249999997</v>
      </c>
      <c r="G109">
        <v>645.54999999999995</v>
      </c>
      <c r="H109" s="57">
        <f t="shared" si="3"/>
        <v>2149221.3749999995</v>
      </c>
    </row>
    <row r="110" spans="1:8">
      <c r="A110" s="2">
        <v>42972</v>
      </c>
      <c r="B110" s="37">
        <v>31750</v>
      </c>
      <c r="C110" s="4">
        <v>70.013300000000001</v>
      </c>
      <c r="D110" s="43">
        <v>70.37</v>
      </c>
      <c r="E110" s="44">
        <v>69.58</v>
      </c>
      <c r="F110" s="45">
        <f t="shared" si="2"/>
        <v>2222922.2749999999</v>
      </c>
      <c r="G110">
        <v>667.9</v>
      </c>
      <c r="H110" s="57">
        <f t="shared" si="3"/>
        <v>2223590.1749999998</v>
      </c>
    </row>
    <row r="111" spans="1:8">
      <c r="A111" s="2">
        <v>42975</v>
      </c>
      <c r="B111" s="37">
        <v>29500</v>
      </c>
      <c r="C111" s="4">
        <v>69.193700000000007</v>
      </c>
      <c r="D111" s="43">
        <v>69.47</v>
      </c>
      <c r="E111" s="44">
        <v>69.05</v>
      </c>
      <c r="F111" s="45">
        <f t="shared" si="2"/>
        <v>2041214.1500000001</v>
      </c>
      <c r="G111">
        <v>613.35</v>
      </c>
      <c r="H111" s="57">
        <f t="shared" si="3"/>
        <v>2041827.5000000002</v>
      </c>
    </row>
    <row r="112" spans="1:8">
      <c r="A112" s="2">
        <v>42976</v>
      </c>
      <c r="B112" s="37">
        <v>20000</v>
      </c>
      <c r="C112" s="4">
        <v>68.330600000000004</v>
      </c>
      <c r="D112" s="43">
        <v>68.67</v>
      </c>
      <c r="E112" s="44">
        <v>68.099999999999994</v>
      </c>
      <c r="F112" s="45">
        <f t="shared" si="2"/>
        <v>1366612</v>
      </c>
      <c r="G112">
        <v>411</v>
      </c>
      <c r="H112" s="57">
        <f t="shared" si="3"/>
        <v>1367023</v>
      </c>
    </row>
    <row r="113" spans="1:8">
      <c r="A113" s="2">
        <v>42977</v>
      </c>
      <c r="B113" s="37">
        <v>20200</v>
      </c>
      <c r="C113" s="4">
        <v>69.320800000000006</v>
      </c>
      <c r="D113" s="43">
        <v>69.55</v>
      </c>
      <c r="E113" s="44">
        <v>69.099999999999994</v>
      </c>
      <c r="F113" s="45">
        <f t="shared" si="2"/>
        <v>1400280.1600000001</v>
      </c>
      <c r="G113">
        <v>421.1</v>
      </c>
      <c r="H113" s="57">
        <f t="shared" si="3"/>
        <v>1400701.2600000002</v>
      </c>
    </row>
    <row r="114" spans="1:8">
      <c r="A114" s="2">
        <v>42978</v>
      </c>
      <c r="B114" s="37">
        <v>21250</v>
      </c>
      <c r="C114" s="4">
        <v>69.4328</v>
      </c>
      <c r="D114" s="43">
        <v>69.72</v>
      </c>
      <c r="E114" s="44">
        <v>69.2</v>
      </c>
      <c r="F114" s="45">
        <f t="shared" ref="F114:F177" si="4">B114*C114</f>
        <v>1475447</v>
      </c>
      <c r="G114">
        <v>443.65</v>
      </c>
      <c r="H114" s="57">
        <f t="shared" si="3"/>
        <v>1475890.65</v>
      </c>
    </row>
    <row r="115" spans="1:8">
      <c r="A115" s="2">
        <v>42979</v>
      </c>
      <c r="B115" s="37">
        <v>22250</v>
      </c>
      <c r="C115" s="4">
        <v>70.179400000000001</v>
      </c>
      <c r="D115" s="43">
        <v>70.400000000000006</v>
      </c>
      <c r="E115" s="44">
        <v>69.75</v>
      </c>
      <c r="F115" s="45">
        <f t="shared" si="4"/>
        <v>1561491.6500000001</v>
      </c>
      <c r="G115">
        <v>469.45</v>
      </c>
      <c r="H115" s="57">
        <f t="shared" si="3"/>
        <v>1561961.1</v>
      </c>
    </row>
    <row r="116" spans="1:8">
      <c r="A116" s="2">
        <v>42982</v>
      </c>
      <c r="B116" s="37">
        <v>24500</v>
      </c>
      <c r="C116" s="4">
        <v>69.9208</v>
      </c>
      <c r="D116" s="43">
        <v>70.12</v>
      </c>
      <c r="E116" s="44">
        <v>69.599999999999994</v>
      </c>
      <c r="F116" s="45">
        <f t="shared" si="4"/>
        <v>1713059.6</v>
      </c>
      <c r="G116">
        <v>514.9</v>
      </c>
      <c r="H116" s="57">
        <f t="shared" si="3"/>
        <v>1713574.5</v>
      </c>
    </row>
    <row r="117" spans="1:8">
      <c r="A117" s="2">
        <v>42983</v>
      </c>
      <c r="B117" s="37">
        <v>35500</v>
      </c>
      <c r="C117" s="4">
        <v>69.938199999999995</v>
      </c>
      <c r="D117" s="43">
        <v>70.25</v>
      </c>
      <c r="E117" s="44">
        <v>69.7</v>
      </c>
      <c r="F117" s="45">
        <f t="shared" si="4"/>
        <v>2482806.0999999996</v>
      </c>
      <c r="G117">
        <v>745.85</v>
      </c>
      <c r="H117" s="57">
        <f t="shared" si="3"/>
        <v>2483551.9499999997</v>
      </c>
    </row>
    <row r="118" spans="1:8">
      <c r="A118" s="2">
        <v>42984</v>
      </c>
      <c r="B118" s="37">
        <v>20750</v>
      </c>
      <c r="C118" s="4">
        <v>69.526300000000006</v>
      </c>
      <c r="D118" s="43">
        <v>69.72</v>
      </c>
      <c r="E118" s="44">
        <v>69.3</v>
      </c>
      <c r="F118" s="45">
        <f t="shared" si="4"/>
        <v>1442670.7250000001</v>
      </c>
      <c r="G118">
        <v>433.8</v>
      </c>
      <c r="H118" s="57">
        <f t="shared" si="3"/>
        <v>1443104.5250000001</v>
      </c>
    </row>
    <row r="119" spans="1:8">
      <c r="A119" s="2">
        <v>42985</v>
      </c>
      <c r="B119" s="37">
        <v>22250</v>
      </c>
      <c r="C119" s="4">
        <v>69.845699999999994</v>
      </c>
      <c r="D119" s="43">
        <v>70.3</v>
      </c>
      <c r="E119" s="44">
        <v>69.62</v>
      </c>
      <c r="F119" s="45">
        <f t="shared" si="4"/>
        <v>1554066.825</v>
      </c>
      <c r="G119">
        <v>467.2</v>
      </c>
      <c r="H119" s="57">
        <f t="shared" si="3"/>
        <v>1554534.0249999999</v>
      </c>
    </row>
    <row r="120" spans="1:8">
      <c r="A120" s="2">
        <v>42986</v>
      </c>
      <c r="B120" s="37">
        <v>27000</v>
      </c>
      <c r="C120" s="4">
        <v>69.958500000000001</v>
      </c>
      <c r="D120" s="43">
        <v>70.430000000000007</v>
      </c>
      <c r="E120" s="44">
        <v>69.55</v>
      </c>
      <c r="F120" s="45">
        <f t="shared" si="4"/>
        <v>1888879.5</v>
      </c>
      <c r="G120">
        <v>567.65</v>
      </c>
      <c r="H120" s="57">
        <f t="shared" si="3"/>
        <v>1889447.15</v>
      </c>
    </row>
    <row r="121" spans="1:8">
      <c r="A121" s="2">
        <v>42989</v>
      </c>
      <c r="B121" s="37">
        <v>37000</v>
      </c>
      <c r="C121" s="4">
        <v>71.514600000000002</v>
      </c>
      <c r="D121" s="43">
        <v>71.75</v>
      </c>
      <c r="E121" s="44">
        <v>71.05</v>
      </c>
      <c r="F121" s="45">
        <f t="shared" si="4"/>
        <v>2646040.2000000002</v>
      </c>
      <c r="G121">
        <v>794.8</v>
      </c>
      <c r="H121" s="57">
        <f t="shared" si="3"/>
        <v>2646835</v>
      </c>
    </row>
    <row r="122" spans="1:8">
      <c r="A122" s="2">
        <v>42990</v>
      </c>
      <c r="B122" s="37">
        <v>0</v>
      </c>
      <c r="C122" s="4">
        <v>0</v>
      </c>
      <c r="D122" s="43">
        <v>0</v>
      </c>
      <c r="E122" s="44">
        <v>0</v>
      </c>
      <c r="F122" s="45">
        <f t="shared" si="4"/>
        <v>0</v>
      </c>
      <c r="H122" s="57">
        <f t="shared" si="3"/>
        <v>0</v>
      </c>
    </row>
    <row r="123" spans="1:8">
      <c r="A123" s="2">
        <v>42991</v>
      </c>
      <c r="B123" s="37">
        <v>25000</v>
      </c>
      <c r="C123" s="4">
        <v>72.573999999999998</v>
      </c>
      <c r="D123" s="43">
        <v>72.75</v>
      </c>
      <c r="E123" s="44">
        <v>72.099999999999994</v>
      </c>
      <c r="F123" s="45">
        <f t="shared" si="4"/>
        <v>1814350</v>
      </c>
      <c r="G123">
        <v>56</v>
      </c>
      <c r="H123" s="57">
        <f t="shared" si="3"/>
        <v>1814406</v>
      </c>
    </row>
    <row r="124" spans="1:8">
      <c r="A124" s="2">
        <v>42992</v>
      </c>
      <c r="B124" s="37">
        <v>23000</v>
      </c>
      <c r="C124" s="77">
        <v>73.458696000000003</v>
      </c>
      <c r="D124" s="43">
        <v>73.88</v>
      </c>
      <c r="E124" s="44">
        <v>72.95</v>
      </c>
      <c r="F124" s="45">
        <f t="shared" si="4"/>
        <v>1689550.0080000001</v>
      </c>
      <c r="G124">
        <v>56</v>
      </c>
      <c r="H124" s="57">
        <f t="shared" si="3"/>
        <v>1689606.0080000001</v>
      </c>
    </row>
    <row r="125" spans="1:8">
      <c r="A125" s="2">
        <v>42993</v>
      </c>
      <c r="B125" s="37">
        <v>24000</v>
      </c>
      <c r="C125" s="77">
        <v>73.334582999999995</v>
      </c>
      <c r="D125" s="43">
        <v>73.48</v>
      </c>
      <c r="E125" s="44">
        <v>73.13</v>
      </c>
      <c r="F125" s="45">
        <f t="shared" si="4"/>
        <v>1760029.9919999999</v>
      </c>
      <c r="G125">
        <v>56</v>
      </c>
      <c r="H125" s="57">
        <f t="shared" si="3"/>
        <v>1760085.9919999999</v>
      </c>
    </row>
    <row r="126" spans="1:8">
      <c r="A126" s="2">
        <v>42996</v>
      </c>
      <c r="B126" s="37">
        <v>24000</v>
      </c>
      <c r="C126" s="77">
        <v>73.863332999999997</v>
      </c>
      <c r="D126" s="43">
        <v>74.180000000000007</v>
      </c>
      <c r="E126" s="44">
        <v>73.58</v>
      </c>
      <c r="F126" s="45">
        <f t="shared" si="4"/>
        <v>1772719.9919999999</v>
      </c>
      <c r="G126">
        <v>56</v>
      </c>
      <c r="H126" s="57">
        <f t="shared" si="3"/>
        <v>1772775.9919999999</v>
      </c>
    </row>
    <row r="127" spans="1:8">
      <c r="A127" s="2">
        <v>42997</v>
      </c>
      <c r="B127" s="37">
        <v>24000</v>
      </c>
      <c r="C127" s="77">
        <v>74.492082999999994</v>
      </c>
      <c r="D127" s="43">
        <v>74.73</v>
      </c>
      <c r="E127" s="44">
        <v>74.33</v>
      </c>
      <c r="F127" s="45">
        <f t="shared" si="4"/>
        <v>1787809.9919999999</v>
      </c>
      <c r="G127">
        <v>56</v>
      </c>
      <c r="H127" s="57">
        <f t="shared" si="3"/>
        <v>1787865.9919999999</v>
      </c>
    </row>
    <row r="128" spans="1:8">
      <c r="A128" s="2">
        <v>42998</v>
      </c>
      <c r="B128" s="37">
        <v>24000</v>
      </c>
      <c r="C128" s="77">
        <v>74.990416999999994</v>
      </c>
      <c r="D128" s="43">
        <v>75.23</v>
      </c>
      <c r="E128" s="44">
        <v>74.430000000000007</v>
      </c>
      <c r="F128" s="45">
        <f t="shared" si="4"/>
        <v>1799770.0079999999</v>
      </c>
      <c r="G128">
        <v>56</v>
      </c>
      <c r="H128" s="57">
        <f t="shared" si="3"/>
        <v>1799826.0079999999</v>
      </c>
    </row>
    <row r="129" spans="1:8">
      <c r="A129" s="2">
        <v>42999</v>
      </c>
      <c r="B129" s="37">
        <v>24000</v>
      </c>
      <c r="C129" s="77">
        <v>75.698750000000004</v>
      </c>
      <c r="D129" s="43">
        <v>76.08</v>
      </c>
      <c r="E129" s="44">
        <v>75.33</v>
      </c>
      <c r="F129" s="45">
        <f t="shared" si="4"/>
        <v>1816770</v>
      </c>
      <c r="G129">
        <v>56</v>
      </c>
      <c r="H129" s="57">
        <f t="shared" si="3"/>
        <v>1816826</v>
      </c>
    </row>
    <row r="130" spans="1:8">
      <c r="A130" s="2">
        <v>43000</v>
      </c>
      <c r="B130" s="37">
        <v>20000</v>
      </c>
      <c r="C130" s="77">
        <v>74.6935</v>
      </c>
      <c r="D130" s="43">
        <v>75.28</v>
      </c>
      <c r="E130" s="44">
        <v>74.08</v>
      </c>
      <c r="F130" s="45">
        <f t="shared" si="4"/>
        <v>1493870</v>
      </c>
      <c r="G130">
        <v>56</v>
      </c>
      <c r="H130" s="57">
        <f t="shared" si="3"/>
        <v>1493926</v>
      </c>
    </row>
    <row r="131" spans="1:8">
      <c r="A131" s="2">
        <v>43003</v>
      </c>
      <c r="B131" s="37">
        <v>24000</v>
      </c>
      <c r="C131" s="77">
        <v>74.954583</v>
      </c>
      <c r="D131" s="43">
        <v>75.23</v>
      </c>
      <c r="E131" s="44">
        <v>74.53</v>
      </c>
      <c r="F131" s="45">
        <f t="shared" si="4"/>
        <v>1798909.9920000001</v>
      </c>
      <c r="G131">
        <v>56</v>
      </c>
      <c r="H131" s="57">
        <f t="shared" si="3"/>
        <v>1798965.9920000001</v>
      </c>
    </row>
    <row r="132" spans="1:8">
      <c r="A132" s="2">
        <v>43004</v>
      </c>
      <c r="B132" s="37">
        <v>24000</v>
      </c>
      <c r="C132" s="77">
        <v>74.227082999999993</v>
      </c>
      <c r="D132" s="43">
        <v>74.38</v>
      </c>
      <c r="E132" s="44">
        <v>73.88</v>
      </c>
      <c r="F132" s="45">
        <f t="shared" si="4"/>
        <v>1781449.9919999999</v>
      </c>
      <c r="G132">
        <v>56</v>
      </c>
      <c r="H132" s="57">
        <f t="shared" si="3"/>
        <v>1781505.9919999999</v>
      </c>
    </row>
    <row r="133" spans="1:8">
      <c r="A133" s="2">
        <v>43005</v>
      </c>
      <c r="B133" s="37">
        <v>24000</v>
      </c>
      <c r="C133" s="77">
        <v>74.217500000000001</v>
      </c>
      <c r="D133" s="43">
        <v>74.430000000000007</v>
      </c>
      <c r="E133" s="44">
        <v>73.98</v>
      </c>
      <c r="F133" s="45">
        <f t="shared" si="4"/>
        <v>1781220</v>
      </c>
      <c r="G133">
        <v>56</v>
      </c>
      <c r="H133" s="57">
        <f t="shared" si="3"/>
        <v>1781276</v>
      </c>
    </row>
    <row r="134" spans="1:8">
      <c r="A134" s="2">
        <v>43006</v>
      </c>
      <c r="B134" s="37">
        <v>30000</v>
      </c>
      <c r="C134" s="77">
        <v>73.936667</v>
      </c>
      <c r="D134" s="43">
        <v>74.430000000000007</v>
      </c>
      <c r="E134" s="44">
        <v>73.58</v>
      </c>
      <c r="F134" s="45">
        <f t="shared" si="4"/>
        <v>2218100.0099999998</v>
      </c>
      <c r="G134">
        <v>56</v>
      </c>
      <c r="H134" s="57">
        <f t="shared" si="3"/>
        <v>2218156.0099999998</v>
      </c>
    </row>
    <row r="135" spans="1:8">
      <c r="A135" s="2">
        <v>43007</v>
      </c>
      <c r="B135" s="37">
        <v>15000</v>
      </c>
      <c r="C135" s="77">
        <v>74.773332999999994</v>
      </c>
      <c r="D135" s="43">
        <v>75.23</v>
      </c>
      <c r="E135" s="44">
        <v>74.430000000000007</v>
      </c>
      <c r="F135" s="45">
        <f t="shared" si="4"/>
        <v>1121599.9949999999</v>
      </c>
      <c r="G135">
        <v>56</v>
      </c>
      <c r="H135" s="57">
        <f t="shared" ref="H135:H180" si="5">F135+G135</f>
        <v>1121655.9949999999</v>
      </c>
    </row>
    <row r="136" spans="1:8">
      <c r="A136" s="2">
        <v>43010</v>
      </c>
      <c r="B136" s="37">
        <v>20000</v>
      </c>
      <c r="C136" s="77">
        <v>75.734999999999999</v>
      </c>
      <c r="D136" s="43">
        <v>76.13</v>
      </c>
      <c r="E136" s="44">
        <v>75.430000000000007</v>
      </c>
      <c r="F136" s="45">
        <f t="shared" si="4"/>
        <v>1514700</v>
      </c>
      <c r="G136">
        <v>56</v>
      </c>
      <c r="H136" s="57">
        <f t="shared" si="5"/>
        <v>1514756</v>
      </c>
    </row>
    <row r="137" spans="1:8">
      <c r="A137" s="2">
        <v>43011</v>
      </c>
      <c r="B137" s="37">
        <v>20000</v>
      </c>
      <c r="C137" s="77">
        <v>75.396500000000003</v>
      </c>
      <c r="D137" s="43">
        <v>75.83</v>
      </c>
      <c r="E137" s="44">
        <v>75.13</v>
      </c>
      <c r="F137" s="45">
        <f t="shared" si="4"/>
        <v>1507930</v>
      </c>
      <c r="G137">
        <v>56</v>
      </c>
      <c r="H137" s="57">
        <f t="shared" si="5"/>
        <v>1507986</v>
      </c>
    </row>
    <row r="138" spans="1:8">
      <c r="A138" s="2">
        <v>43012</v>
      </c>
      <c r="B138" s="37">
        <v>20000</v>
      </c>
      <c r="C138" s="77">
        <v>75.165000000000006</v>
      </c>
      <c r="D138" s="43">
        <v>75.53</v>
      </c>
      <c r="E138" s="44">
        <v>74.73</v>
      </c>
      <c r="F138" s="45">
        <f t="shared" si="4"/>
        <v>1503300.0000000002</v>
      </c>
      <c r="G138">
        <v>56</v>
      </c>
      <c r="H138" s="57">
        <f t="shared" si="5"/>
        <v>1503356.0000000002</v>
      </c>
    </row>
    <row r="139" spans="1:8">
      <c r="A139" s="2">
        <v>43013</v>
      </c>
      <c r="B139" s="37">
        <v>30000</v>
      </c>
      <c r="C139" s="77">
        <v>75.539666999999994</v>
      </c>
      <c r="D139" s="43">
        <v>75.78</v>
      </c>
      <c r="E139" s="44">
        <v>75.03</v>
      </c>
      <c r="F139" s="45">
        <f t="shared" si="4"/>
        <v>2266190.0099999998</v>
      </c>
      <c r="G139">
        <v>56</v>
      </c>
      <c r="H139" s="57">
        <f t="shared" si="5"/>
        <v>2266246.0099999998</v>
      </c>
    </row>
    <row r="140" spans="1:8">
      <c r="A140" s="2">
        <v>43014</v>
      </c>
      <c r="B140" s="37">
        <v>15000</v>
      </c>
      <c r="C140" s="77">
        <v>75.293333000000004</v>
      </c>
      <c r="D140" s="43">
        <v>75.58</v>
      </c>
      <c r="E140" s="44">
        <v>75.08</v>
      </c>
      <c r="F140" s="45">
        <f t="shared" si="4"/>
        <v>1129399.9950000001</v>
      </c>
      <c r="G140">
        <v>56</v>
      </c>
      <c r="H140" s="57">
        <f t="shared" si="5"/>
        <v>1129455.9950000001</v>
      </c>
    </row>
    <row r="141" spans="1:8">
      <c r="A141" s="2">
        <v>43017</v>
      </c>
      <c r="B141" s="37">
        <v>25000</v>
      </c>
      <c r="C141" s="77">
        <v>75.284796</v>
      </c>
      <c r="D141" s="43">
        <v>75.430000000000007</v>
      </c>
      <c r="E141" s="44">
        <v>75.13</v>
      </c>
      <c r="F141" s="45">
        <f t="shared" si="4"/>
        <v>1882119.9</v>
      </c>
      <c r="G141">
        <v>56</v>
      </c>
      <c r="H141" s="57">
        <f t="shared" si="5"/>
        <v>1882175.9</v>
      </c>
    </row>
    <row r="142" spans="1:8">
      <c r="A142" s="2">
        <v>43018</v>
      </c>
      <c r="B142" s="37">
        <v>15000</v>
      </c>
      <c r="C142" s="77">
        <v>76.223332999999997</v>
      </c>
      <c r="D142" s="43">
        <v>76.48</v>
      </c>
      <c r="E142" s="44">
        <v>76.223332999999997</v>
      </c>
      <c r="F142" s="45">
        <f t="shared" si="4"/>
        <v>1143349.9949999999</v>
      </c>
      <c r="G142">
        <v>56</v>
      </c>
      <c r="H142" s="57">
        <f t="shared" si="5"/>
        <v>1143405.9949999999</v>
      </c>
    </row>
    <row r="143" spans="1:8">
      <c r="A143" s="2">
        <v>43019</v>
      </c>
      <c r="B143" s="37">
        <v>30000</v>
      </c>
      <c r="C143" s="77">
        <v>76.016666999999998</v>
      </c>
      <c r="D143" s="43">
        <v>76.430000000000007</v>
      </c>
      <c r="E143" s="44">
        <v>75.73</v>
      </c>
      <c r="F143" s="45">
        <f t="shared" si="4"/>
        <v>2280500.0099999998</v>
      </c>
      <c r="G143">
        <v>56</v>
      </c>
      <c r="H143" s="57">
        <f t="shared" si="5"/>
        <v>2280556.0099999998</v>
      </c>
    </row>
    <row r="144" spans="1:8">
      <c r="A144" s="2">
        <v>43020</v>
      </c>
      <c r="B144" s="37">
        <v>15000</v>
      </c>
      <c r="C144" s="77">
        <v>75.760000000000005</v>
      </c>
      <c r="D144" s="43">
        <v>75.98</v>
      </c>
      <c r="E144" s="44">
        <v>75.53</v>
      </c>
      <c r="F144" s="45">
        <f t="shared" si="4"/>
        <v>1136400</v>
      </c>
      <c r="G144">
        <v>56</v>
      </c>
      <c r="H144" s="57">
        <f t="shared" si="5"/>
        <v>1136456</v>
      </c>
    </row>
    <row r="145" spans="1:8">
      <c r="A145" s="2">
        <v>43021</v>
      </c>
      <c r="B145" s="37">
        <v>25000</v>
      </c>
      <c r="C145" s="77">
        <v>75.945999999999998</v>
      </c>
      <c r="D145" s="43">
        <v>76.03</v>
      </c>
      <c r="E145" s="44">
        <v>75.83</v>
      </c>
      <c r="F145" s="45">
        <f t="shared" si="4"/>
        <v>1898650</v>
      </c>
      <c r="G145">
        <v>56</v>
      </c>
      <c r="H145" s="57">
        <f t="shared" si="5"/>
        <v>1898706</v>
      </c>
    </row>
    <row r="146" spans="1:8">
      <c r="A146" s="2">
        <v>43024</v>
      </c>
      <c r="B146" s="37">
        <v>20000</v>
      </c>
      <c r="C146" s="77">
        <v>75.732500000000002</v>
      </c>
      <c r="D146" s="43">
        <v>75.84</v>
      </c>
      <c r="E146" s="44">
        <v>75.58</v>
      </c>
      <c r="F146" s="45">
        <f t="shared" si="4"/>
        <v>1514650</v>
      </c>
      <c r="G146">
        <v>56</v>
      </c>
      <c r="H146" s="57">
        <f t="shared" si="5"/>
        <v>1514706</v>
      </c>
    </row>
    <row r="147" spans="1:8">
      <c r="A147" s="2">
        <v>43025</v>
      </c>
      <c r="B147" s="37">
        <v>25000</v>
      </c>
      <c r="C147" s="77">
        <v>75.8416</v>
      </c>
      <c r="D147" s="43">
        <v>76.040000000000006</v>
      </c>
      <c r="E147" s="44">
        <v>75.680000000000007</v>
      </c>
      <c r="F147" s="45">
        <f t="shared" si="4"/>
        <v>1896040</v>
      </c>
      <c r="G147">
        <v>56</v>
      </c>
      <c r="H147" s="57">
        <f t="shared" si="5"/>
        <v>1896096</v>
      </c>
    </row>
    <row r="148" spans="1:8">
      <c r="A148" s="2">
        <v>43026</v>
      </c>
      <c r="B148" s="37">
        <v>20000</v>
      </c>
      <c r="C148" s="77">
        <v>76.569999999999993</v>
      </c>
      <c r="D148" s="43">
        <v>76.930000000000007</v>
      </c>
      <c r="E148" s="44">
        <v>75.98</v>
      </c>
      <c r="F148" s="45">
        <f t="shared" si="4"/>
        <v>1531399.9999999998</v>
      </c>
      <c r="G148">
        <v>56</v>
      </c>
      <c r="H148" s="57">
        <f t="shared" si="5"/>
        <v>1531455.9999999998</v>
      </c>
    </row>
    <row r="149" spans="1:8">
      <c r="A149" s="2">
        <v>43027</v>
      </c>
      <c r="B149" s="37">
        <v>25000</v>
      </c>
      <c r="C149" s="77">
        <v>75.924400000000006</v>
      </c>
      <c r="D149" s="43">
        <v>76.48</v>
      </c>
      <c r="E149" s="44">
        <v>75.83</v>
      </c>
      <c r="F149" s="45">
        <f t="shared" si="4"/>
        <v>1898110.0000000002</v>
      </c>
      <c r="G149">
        <v>56</v>
      </c>
      <c r="H149" s="57">
        <f t="shared" si="5"/>
        <v>1898166.0000000002</v>
      </c>
    </row>
    <row r="150" spans="1:8">
      <c r="A150" s="2">
        <v>43028</v>
      </c>
      <c r="B150" s="37">
        <v>10000</v>
      </c>
      <c r="C150" s="77">
        <v>77.040000000000006</v>
      </c>
      <c r="D150" s="43">
        <v>77.430000000000007</v>
      </c>
      <c r="E150" s="44">
        <v>76.83</v>
      </c>
      <c r="F150" s="45">
        <f t="shared" si="4"/>
        <v>770400.00000000012</v>
      </c>
      <c r="G150">
        <v>56</v>
      </c>
      <c r="H150" s="57">
        <f t="shared" si="5"/>
        <v>770456.00000000012</v>
      </c>
    </row>
    <row r="151" spans="1:8">
      <c r="A151" s="2">
        <v>43031</v>
      </c>
      <c r="B151" s="37">
        <v>4000</v>
      </c>
      <c r="C151" s="77">
        <v>77.167500000000004</v>
      </c>
      <c r="D151" s="43">
        <v>77.28</v>
      </c>
      <c r="E151" s="44">
        <v>77.08</v>
      </c>
      <c r="F151" s="45">
        <f t="shared" si="4"/>
        <v>308670</v>
      </c>
      <c r="G151">
        <v>31.85</v>
      </c>
      <c r="H151" s="57">
        <f t="shared" si="5"/>
        <v>308701.84999999998</v>
      </c>
    </row>
    <row r="152" spans="1:8">
      <c r="A152" s="2">
        <v>43032</v>
      </c>
      <c r="B152" s="37">
        <v>54000</v>
      </c>
      <c r="C152" s="77">
        <v>76.121667000000002</v>
      </c>
      <c r="D152" s="43">
        <v>76.930000000000007</v>
      </c>
      <c r="E152" s="44">
        <v>75.78</v>
      </c>
      <c r="F152" s="45">
        <f t="shared" si="4"/>
        <v>4110570.0180000002</v>
      </c>
      <c r="G152">
        <v>56</v>
      </c>
      <c r="H152" s="57">
        <f t="shared" si="5"/>
        <v>4110626.0180000002</v>
      </c>
    </row>
    <row r="153" spans="1:8">
      <c r="A153" s="2">
        <v>43033</v>
      </c>
      <c r="B153" s="37">
        <v>12000</v>
      </c>
      <c r="C153" s="77">
        <v>75.621667000000002</v>
      </c>
      <c r="D153" s="43">
        <v>75.98</v>
      </c>
      <c r="E153" s="44">
        <v>75.430000000000007</v>
      </c>
      <c r="F153" s="45">
        <f t="shared" si="4"/>
        <v>907460.00400000007</v>
      </c>
      <c r="G153">
        <v>56</v>
      </c>
      <c r="H153" s="57">
        <f t="shared" si="5"/>
        <v>907516.00400000007</v>
      </c>
    </row>
    <row r="154" spans="1:8">
      <c r="A154" s="2">
        <v>43034</v>
      </c>
      <c r="B154" s="37">
        <v>2000</v>
      </c>
      <c r="C154" s="77">
        <v>76.680000000000007</v>
      </c>
      <c r="D154" s="43">
        <v>76.83</v>
      </c>
      <c r="E154" s="44">
        <v>76.53</v>
      </c>
      <c r="F154" s="45">
        <f t="shared" si="4"/>
        <v>153360</v>
      </c>
      <c r="G154">
        <v>16.350000000000001</v>
      </c>
      <c r="H154" s="57">
        <f t="shared" si="5"/>
        <v>153376.35</v>
      </c>
    </row>
    <row r="155" spans="1:8">
      <c r="A155" s="2">
        <v>43035</v>
      </c>
      <c r="B155" s="37">
        <v>4000</v>
      </c>
      <c r="C155" s="77">
        <v>78.167500000000004</v>
      </c>
      <c r="D155" s="43">
        <v>78.33</v>
      </c>
      <c r="E155" s="44">
        <v>77.98</v>
      </c>
      <c r="F155" s="45">
        <f t="shared" si="4"/>
        <v>312670</v>
      </c>
      <c r="G155">
        <v>32.25</v>
      </c>
      <c r="H155" s="57">
        <f t="shared" si="5"/>
        <v>312702.25</v>
      </c>
    </row>
    <row r="156" spans="1:8">
      <c r="A156" s="2">
        <v>43038</v>
      </c>
      <c r="B156" s="37">
        <v>21000</v>
      </c>
      <c r="C156" s="77">
        <v>78.306190000000001</v>
      </c>
      <c r="D156" s="43">
        <v>78.47</v>
      </c>
      <c r="E156" s="44">
        <v>78.03</v>
      </c>
      <c r="F156" s="45">
        <f t="shared" si="4"/>
        <v>1644429.99</v>
      </c>
      <c r="G156">
        <v>56</v>
      </c>
      <c r="H156" s="57">
        <f t="shared" si="5"/>
        <v>1644485.99</v>
      </c>
    </row>
    <row r="157" spans="1:8">
      <c r="A157" s="2">
        <v>43039</v>
      </c>
      <c r="B157" s="37">
        <v>22000</v>
      </c>
      <c r="C157" s="77">
        <v>78.393636000000001</v>
      </c>
      <c r="D157" s="43">
        <v>78.88</v>
      </c>
      <c r="E157" s="44">
        <v>77.930000000000007</v>
      </c>
      <c r="F157" s="45">
        <f t="shared" si="4"/>
        <v>1724659.9920000001</v>
      </c>
      <c r="G157">
        <v>56</v>
      </c>
      <c r="H157" s="57">
        <f t="shared" si="5"/>
        <v>1724715.9920000001</v>
      </c>
    </row>
    <row r="158" spans="1:8">
      <c r="A158" s="2">
        <v>43040</v>
      </c>
      <c r="B158" s="37">
        <v>15000</v>
      </c>
      <c r="C158" s="77">
        <v>78.703333000000001</v>
      </c>
      <c r="D158" s="43">
        <v>78.78</v>
      </c>
      <c r="E158" s="44">
        <v>78.58</v>
      </c>
      <c r="F158" s="45">
        <f t="shared" si="4"/>
        <v>1180549.9950000001</v>
      </c>
      <c r="G158">
        <v>56</v>
      </c>
      <c r="H158" s="57">
        <f t="shared" si="5"/>
        <v>1180605.9950000001</v>
      </c>
    </row>
    <row r="159" spans="1:8">
      <c r="A159" s="2">
        <v>43041</v>
      </c>
      <c r="B159" s="37">
        <v>19000</v>
      </c>
      <c r="C159" s="77">
        <v>78.545788999999999</v>
      </c>
      <c r="D159" s="43">
        <v>78.78</v>
      </c>
      <c r="E159" s="44">
        <v>78.33</v>
      </c>
      <c r="F159" s="45">
        <f t="shared" si="4"/>
        <v>1492369.9909999999</v>
      </c>
      <c r="G159">
        <v>56</v>
      </c>
      <c r="H159" s="57">
        <f t="shared" si="5"/>
        <v>1492425.9909999999</v>
      </c>
    </row>
    <row r="160" spans="1:8">
      <c r="A160" s="2">
        <v>43042</v>
      </c>
      <c r="B160" s="37">
        <v>20000</v>
      </c>
      <c r="C160" s="77">
        <v>78.78</v>
      </c>
      <c r="D160" s="43">
        <v>78.88</v>
      </c>
      <c r="E160" s="44">
        <v>78.63</v>
      </c>
      <c r="F160" s="45">
        <f t="shared" si="4"/>
        <v>1575600</v>
      </c>
      <c r="G160">
        <v>56</v>
      </c>
      <c r="H160" s="57">
        <f t="shared" si="5"/>
        <v>1575656</v>
      </c>
    </row>
    <row r="161" spans="1:8">
      <c r="A161" s="2">
        <v>43045</v>
      </c>
      <c r="B161" s="37">
        <v>35000</v>
      </c>
      <c r="C161" s="77">
        <v>78.622856999999996</v>
      </c>
      <c r="D161" s="43">
        <v>78.83</v>
      </c>
      <c r="E161" s="44">
        <v>78.23</v>
      </c>
      <c r="F161" s="45">
        <f t="shared" si="4"/>
        <v>2751799.9949999996</v>
      </c>
      <c r="G161">
        <v>56</v>
      </c>
      <c r="H161" s="57">
        <f t="shared" si="5"/>
        <v>2751855.9949999996</v>
      </c>
    </row>
    <row r="162" spans="1:8">
      <c r="A162" s="2">
        <v>43046</v>
      </c>
      <c r="B162" s="37">
        <v>44000</v>
      </c>
      <c r="C162" s="77">
        <v>77.086817999999994</v>
      </c>
      <c r="D162" s="43">
        <v>77.430000000000007</v>
      </c>
      <c r="E162" s="44">
        <v>76.78</v>
      </c>
      <c r="F162" s="45">
        <f t="shared" si="4"/>
        <v>3391819.9919999996</v>
      </c>
      <c r="G162">
        <v>56</v>
      </c>
      <c r="H162" s="57">
        <f t="shared" si="5"/>
        <v>3391875.9919999996</v>
      </c>
    </row>
    <row r="163" spans="1:8">
      <c r="A163" s="2">
        <v>43047</v>
      </c>
      <c r="B163" s="37">
        <v>16000</v>
      </c>
      <c r="C163" s="77">
        <v>76.930000000000007</v>
      </c>
      <c r="D163" s="43">
        <v>77.08</v>
      </c>
      <c r="E163" s="44">
        <v>76.78</v>
      </c>
      <c r="F163" s="45">
        <f t="shared" si="4"/>
        <v>1230880</v>
      </c>
      <c r="G163">
        <v>56</v>
      </c>
      <c r="H163" s="57">
        <f t="shared" si="5"/>
        <v>1230936</v>
      </c>
    </row>
    <row r="164" spans="1:8">
      <c r="A164" s="2">
        <v>43048</v>
      </c>
      <c r="B164" s="37">
        <v>70000</v>
      </c>
      <c r="C164" s="77">
        <v>76.565714</v>
      </c>
      <c r="D164" s="43">
        <v>77.53</v>
      </c>
      <c r="E164" s="44">
        <v>75.98</v>
      </c>
      <c r="F164" s="45">
        <f t="shared" si="4"/>
        <v>5359599.9800000004</v>
      </c>
      <c r="G164">
        <v>56</v>
      </c>
      <c r="H164" s="57">
        <f t="shared" si="5"/>
        <v>5359655.9800000004</v>
      </c>
    </row>
    <row r="165" spans="1:8">
      <c r="A165" s="2">
        <v>43049</v>
      </c>
      <c r="B165" s="37">
        <v>66000</v>
      </c>
      <c r="C165" s="77">
        <v>75.267878999999994</v>
      </c>
      <c r="D165" s="43">
        <v>75.98</v>
      </c>
      <c r="E165" s="44">
        <v>74.73</v>
      </c>
      <c r="F165" s="45">
        <f t="shared" si="4"/>
        <v>4967680.0139999995</v>
      </c>
      <c r="G165">
        <v>56</v>
      </c>
      <c r="H165" s="57">
        <f t="shared" si="5"/>
        <v>4967736.0139999995</v>
      </c>
    </row>
    <row r="166" spans="1:8">
      <c r="A166" s="2">
        <v>43052</v>
      </c>
      <c r="B166" s="37">
        <v>35000</v>
      </c>
      <c r="C166" s="77">
        <v>74.521428999999998</v>
      </c>
      <c r="D166" s="43">
        <v>74.88</v>
      </c>
      <c r="E166" s="44">
        <v>74.13</v>
      </c>
      <c r="F166" s="45">
        <f t="shared" si="4"/>
        <v>2608250.0150000001</v>
      </c>
      <c r="G166">
        <v>56</v>
      </c>
      <c r="H166" s="57">
        <f t="shared" si="5"/>
        <v>2608306.0150000001</v>
      </c>
    </row>
    <row r="167" spans="1:8">
      <c r="A167" s="2">
        <v>43053</v>
      </c>
      <c r="B167" s="37">
        <v>30000</v>
      </c>
      <c r="C167" s="77">
        <v>74.323333000000005</v>
      </c>
      <c r="D167" s="43">
        <v>74.58</v>
      </c>
      <c r="E167" s="44">
        <v>74.13</v>
      </c>
      <c r="F167" s="45">
        <f t="shared" si="4"/>
        <v>2229699.9900000002</v>
      </c>
      <c r="G167">
        <v>56</v>
      </c>
      <c r="H167" s="57">
        <f t="shared" si="5"/>
        <v>2229755.9900000002</v>
      </c>
    </row>
    <row r="168" spans="1:8">
      <c r="A168" s="2">
        <v>43054</v>
      </c>
      <c r="B168" s="37">
        <v>50000</v>
      </c>
      <c r="C168" s="77">
        <v>73.554000000000002</v>
      </c>
      <c r="D168" s="43">
        <v>73.83</v>
      </c>
      <c r="E168" s="44">
        <v>73.23</v>
      </c>
      <c r="F168" s="45">
        <f t="shared" si="4"/>
        <v>3677700</v>
      </c>
      <c r="G168">
        <v>56</v>
      </c>
      <c r="H168" s="57">
        <f t="shared" si="5"/>
        <v>3677756</v>
      </c>
    </row>
    <row r="169" spans="1:8">
      <c r="A169" s="2">
        <v>43055</v>
      </c>
      <c r="B169" s="37">
        <v>4000</v>
      </c>
      <c r="C169" s="77">
        <v>73.88</v>
      </c>
      <c r="D169" s="43">
        <v>73.88</v>
      </c>
      <c r="E169" s="44">
        <v>73.88</v>
      </c>
      <c r="F169" s="45">
        <f t="shared" si="4"/>
        <v>295520</v>
      </c>
      <c r="G169">
        <v>30.55</v>
      </c>
      <c r="H169" s="57">
        <f t="shared" si="5"/>
        <v>295550.55</v>
      </c>
    </row>
    <row r="170" spans="1:8">
      <c r="A170" s="2">
        <v>43056</v>
      </c>
      <c r="B170" s="37">
        <v>29000</v>
      </c>
      <c r="C170" s="77">
        <v>73.985172000000006</v>
      </c>
      <c r="D170" s="43">
        <v>74.180000000000007</v>
      </c>
      <c r="E170" s="44">
        <v>73.73</v>
      </c>
      <c r="F170" s="45">
        <f t="shared" si="4"/>
        <v>2145569.9880000004</v>
      </c>
      <c r="G170">
        <v>56</v>
      </c>
      <c r="H170" s="57">
        <f t="shared" si="5"/>
        <v>2145625.9880000004</v>
      </c>
    </row>
    <row r="171" spans="1:8">
      <c r="A171" s="2">
        <v>43059</v>
      </c>
      <c r="B171" s="37">
        <v>6000</v>
      </c>
      <c r="C171" s="77">
        <v>74.213333000000006</v>
      </c>
      <c r="D171" s="43">
        <v>74.28</v>
      </c>
      <c r="E171" s="44">
        <v>74.13</v>
      </c>
      <c r="F171" s="45">
        <f t="shared" si="4"/>
        <v>445279.99800000002</v>
      </c>
      <c r="G171">
        <v>45.55</v>
      </c>
      <c r="H171" s="57">
        <f t="shared" si="5"/>
        <v>445325.54800000001</v>
      </c>
    </row>
    <row r="172" spans="1:8">
      <c r="A172" s="2">
        <v>43060</v>
      </c>
      <c r="B172" s="37">
        <v>0</v>
      </c>
      <c r="C172" s="77">
        <v>0</v>
      </c>
      <c r="D172" s="43">
        <v>0</v>
      </c>
      <c r="E172" s="44">
        <v>0</v>
      </c>
      <c r="F172" s="45">
        <f t="shared" si="4"/>
        <v>0</v>
      </c>
      <c r="G172">
        <v>0</v>
      </c>
      <c r="H172" s="57">
        <f t="shared" si="5"/>
        <v>0</v>
      </c>
    </row>
    <row r="173" spans="1:8">
      <c r="A173" s="2">
        <v>43061</v>
      </c>
      <c r="B173" s="37">
        <v>50000</v>
      </c>
      <c r="C173" s="77">
        <v>74.186000000000007</v>
      </c>
      <c r="D173" s="43">
        <v>74.430000000000007</v>
      </c>
      <c r="E173" s="44">
        <v>73.88</v>
      </c>
      <c r="F173" s="45">
        <f t="shared" si="4"/>
        <v>3709300.0000000005</v>
      </c>
      <c r="G173">
        <v>56</v>
      </c>
      <c r="H173" s="57">
        <f t="shared" si="5"/>
        <v>3709356.0000000005</v>
      </c>
    </row>
    <row r="174" spans="1:8">
      <c r="A174" s="2">
        <v>43062</v>
      </c>
      <c r="B174" s="37">
        <v>32000</v>
      </c>
      <c r="C174" s="77">
        <v>73.883125000000007</v>
      </c>
      <c r="D174" s="43">
        <v>74.08</v>
      </c>
      <c r="E174" s="44">
        <v>73.73</v>
      </c>
      <c r="F174" s="45">
        <f t="shared" si="4"/>
        <v>2364260</v>
      </c>
      <c r="G174">
        <v>56</v>
      </c>
      <c r="H174" s="57">
        <f t="shared" si="5"/>
        <v>2364316</v>
      </c>
    </row>
    <row r="175" spans="1:8">
      <c r="A175" s="2">
        <v>43063</v>
      </c>
      <c r="B175" s="37">
        <v>30000</v>
      </c>
      <c r="C175" s="77">
        <v>73.736666999999997</v>
      </c>
      <c r="D175" s="43">
        <v>73.88</v>
      </c>
      <c r="E175" s="44">
        <v>73.58</v>
      </c>
      <c r="F175" s="45">
        <f t="shared" si="4"/>
        <v>2212100.0099999998</v>
      </c>
      <c r="G175">
        <v>56</v>
      </c>
      <c r="H175" s="57">
        <f t="shared" si="5"/>
        <v>2212156.0099999998</v>
      </c>
    </row>
    <row r="176" spans="1:8">
      <c r="A176" s="2">
        <v>43066</v>
      </c>
      <c r="B176" s="37">
        <v>6000</v>
      </c>
      <c r="C176" s="77">
        <v>73.98</v>
      </c>
      <c r="D176" s="43">
        <v>74.03</v>
      </c>
      <c r="E176" s="44">
        <v>73.88</v>
      </c>
      <c r="F176" s="45">
        <f t="shared" si="4"/>
        <v>443880</v>
      </c>
      <c r="G176">
        <v>56</v>
      </c>
      <c r="H176" s="57">
        <f t="shared" si="5"/>
        <v>443936</v>
      </c>
    </row>
    <row r="177" spans="1:9">
      <c r="A177" s="2">
        <v>43067</v>
      </c>
      <c r="B177" s="37">
        <v>8000</v>
      </c>
      <c r="C177" s="77">
        <v>74.117500000000007</v>
      </c>
      <c r="D177" s="43">
        <v>74.28</v>
      </c>
      <c r="E177" s="44">
        <v>73.930000000000007</v>
      </c>
      <c r="F177" s="45">
        <f t="shared" si="4"/>
        <v>592940</v>
      </c>
      <c r="G177">
        <v>56</v>
      </c>
      <c r="H177" s="57">
        <f t="shared" si="5"/>
        <v>592996</v>
      </c>
    </row>
    <row r="178" spans="1:9">
      <c r="A178" s="2">
        <v>43068</v>
      </c>
      <c r="B178" s="37">
        <v>15000</v>
      </c>
      <c r="C178" s="77">
        <v>74.623333000000002</v>
      </c>
      <c r="D178" s="43">
        <v>74.680000000000007</v>
      </c>
      <c r="E178" s="44">
        <v>74.58</v>
      </c>
      <c r="F178" s="45">
        <f t="shared" ref="F178:F190" si="6">B178*C178</f>
        <v>1119349.9950000001</v>
      </c>
      <c r="G178">
        <v>56</v>
      </c>
      <c r="H178" s="57">
        <f t="shared" si="5"/>
        <v>1119405.9950000001</v>
      </c>
    </row>
    <row r="179" spans="1:9">
      <c r="A179" s="2">
        <v>43069</v>
      </c>
      <c r="B179" s="37">
        <v>28000</v>
      </c>
      <c r="C179" s="77">
        <v>74.008571000000003</v>
      </c>
      <c r="D179" s="43">
        <v>74.33</v>
      </c>
      <c r="E179" s="44">
        <v>73.78</v>
      </c>
      <c r="F179" s="45">
        <f t="shared" si="6"/>
        <v>2072239.9880000001</v>
      </c>
      <c r="G179">
        <v>56</v>
      </c>
      <c r="H179" s="57">
        <f t="shared" si="5"/>
        <v>2072295.9880000001</v>
      </c>
    </row>
    <row r="180" spans="1:9">
      <c r="A180" s="2">
        <v>43070</v>
      </c>
      <c r="B180" s="37">
        <v>75000</v>
      </c>
      <c r="C180" s="77">
        <v>73.712000000000003</v>
      </c>
      <c r="D180" s="43">
        <v>74.08</v>
      </c>
      <c r="E180" s="44">
        <v>73.33</v>
      </c>
      <c r="F180" s="45">
        <f t="shared" si="6"/>
        <v>5528400</v>
      </c>
      <c r="G180">
        <v>56</v>
      </c>
      <c r="H180" s="57">
        <f t="shared" si="5"/>
        <v>5528456</v>
      </c>
    </row>
    <row r="181" spans="1:9">
      <c r="A181" s="2">
        <v>43073</v>
      </c>
      <c r="B181" s="37">
        <v>27000</v>
      </c>
      <c r="C181" s="77">
        <v>73.662593000000001</v>
      </c>
      <c r="D181" s="43">
        <v>74.03</v>
      </c>
      <c r="E181" s="44">
        <v>73.53</v>
      </c>
      <c r="F181" s="45">
        <f t="shared" si="6"/>
        <v>1988890.0109999999</v>
      </c>
      <c r="G181">
        <v>-695166.50384999998</v>
      </c>
      <c r="H181" s="57">
        <v>56</v>
      </c>
      <c r="I181">
        <v>1293779.50715</v>
      </c>
    </row>
    <row r="182" spans="1:9">
      <c r="A182" s="2">
        <v>43074</v>
      </c>
      <c r="B182" s="37">
        <v>38000</v>
      </c>
      <c r="C182" s="77">
        <v>73.426052999999996</v>
      </c>
      <c r="D182" s="43">
        <v>73.73</v>
      </c>
      <c r="E182" s="44">
        <v>73.23</v>
      </c>
      <c r="F182" s="45">
        <f t="shared" si="6"/>
        <v>2790190.014</v>
      </c>
      <c r="G182">
        <v>-975236.50489999994</v>
      </c>
      <c r="H182" s="57">
        <v>56</v>
      </c>
      <c r="I182">
        <v>1815009.5090999999</v>
      </c>
    </row>
    <row r="183" spans="1:9">
      <c r="A183" s="2">
        <v>43075</v>
      </c>
      <c r="B183" s="37">
        <v>35000</v>
      </c>
      <c r="C183" s="77">
        <v>73.157143000000005</v>
      </c>
      <c r="D183" s="43">
        <v>73.430000000000007</v>
      </c>
      <c r="E183" s="44">
        <v>72.83</v>
      </c>
      <c r="F183" s="45">
        <f t="shared" si="6"/>
        <v>2560500.0050000004</v>
      </c>
      <c r="G183">
        <v>-894950.00175000005</v>
      </c>
      <c r="H183" s="57">
        <v>56</v>
      </c>
      <c r="I183">
        <v>1665606.0032500003</v>
      </c>
    </row>
    <row r="184" spans="1:9">
      <c r="A184" s="2">
        <v>43076</v>
      </c>
      <c r="B184" s="37">
        <v>4000</v>
      </c>
      <c r="C184" s="77">
        <v>73.655000000000001</v>
      </c>
      <c r="D184" s="43">
        <v>73.680000000000007</v>
      </c>
      <c r="E184" s="44">
        <v>73.63</v>
      </c>
      <c r="F184" s="45">
        <f t="shared" si="6"/>
        <v>294620</v>
      </c>
      <c r="G184">
        <v>-102977</v>
      </c>
      <c r="H184" s="57">
        <v>30.45</v>
      </c>
      <c r="I184">
        <v>191673.45</v>
      </c>
    </row>
    <row r="185" spans="1:9">
      <c r="A185" s="2">
        <v>43077</v>
      </c>
      <c r="B185" s="37">
        <v>0</v>
      </c>
      <c r="C185" s="77">
        <v>0</v>
      </c>
      <c r="D185" s="43">
        <v>0</v>
      </c>
      <c r="E185" s="44">
        <v>0</v>
      </c>
      <c r="F185" s="45">
        <f t="shared" si="6"/>
        <v>0</v>
      </c>
      <c r="G185">
        <v>0</v>
      </c>
      <c r="H185" s="57">
        <v>0</v>
      </c>
      <c r="I185">
        <v>0</v>
      </c>
    </row>
    <row r="186" spans="1:9">
      <c r="A186" s="2">
        <v>43080</v>
      </c>
      <c r="B186" s="37">
        <v>45000</v>
      </c>
      <c r="C186" s="77">
        <v>74.024444000000003</v>
      </c>
      <c r="D186" s="43">
        <v>74.23</v>
      </c>
      <c r="E186" s="44">
        <v>73.83</v>
      </c>
      <c r="F186" s="45">
        <f t="shared" si="6"/>
        <v>3331099.98</v>
      </c>
      <c r="H186" s="57"/>
    </row>
    <row r="187" spans="1:9">
      <c r="A187" s="2">
        <v>43081</v>
      </c>
      <c r="B187" s="37">
        <v>20000</v>
      </c>
      <c r="C187" s="77">
        <v>73.655000000000001</v>
      </c>
      <c r="D187" s="43">
        <v>73.78</v>
      </c>
      <c r="E187" s="44">
        <v>73.53</v>
      </c>
      <c r="F187" s="45">
        <f t="shared" si="6"/>
        <v>1473100</v>
      </c>
      <c r="H187" s="57"/>
    </row>
    <row r="188" spans="1:9">
      <c r="A188" s="2">
        <v>43082</v>
      </c>
      <c r="B188" s="37">
        <v>0</v>
      </c>
      <c r="C188" s="77">
        <v>0</v>
      </c>
      <c r="D188" s="43">
        <v>0</v>
      </c>
      <c r="E188" s="44">
        <v>0</v>
      </c>
      <c r="F188" s="45">
        <f t="shared" si="6"/>
        <v>0</v>
      </c>
      <c r="H188" s="57"/>
    </row>
    <row r="189" spans="1:9">
      <c r="A189" s="2">
        <v>43083</v>
      </c>
      <c r="B189" s="37">
        <v>10000</v>
      </c>
      <c r="C189" s="77">
        <v>74.33</v>
      </c>
      <c r="D189" s="43">
        <v>74.48</v>
      </c>
      <c r="E189" s="44">
        <v>74.23</v>
      </c>
      <c r="F189" s="45">
        <f t="shared" si="6"/>
        <v>743300</v>
      </c>
      <c r="H189" s="57"/>
    </row>
    <row r="190" spans="1:9">
      <c r="A190" s="2">
        <v>43084</v>
      </c>
      <c r="B190" s="37">
        <v>50000</v>
      </c>
      <c r="C190" s="77">
        <v>74.12</v>
      </c>
      <c r="D190" s="43">
        <v>74.23</v>
      </c>
      <c r="E190" s="44">
        <v>73.98</v>
      </c>
      <c r="F190" s="45">
        <f t="shared" si="6"/>
        <v>3706000</v>
      </c>
      <c r="H190" s="57"/>
    </row>
    <row r="191" spans="1:9">
      <c r="A191" s="2">
        <v>43087</v>
      </c>
      <c r="B191" s="37">
        <v>0</v>
      </c>
      <c r="C191" s="77">
        <v>0</v>
      </c>
      <c r="D191" s="43">
        <v>74.13</v>
      </c>
      <c r="E191" s="44">
        <v>74.13</v>
      </c>
      <c r="F191" s="45">
        <v>0</v>
      </c>
      <c r="G191">
        <v>0</v>
      </c>
      <c r="H191" s="57">
        <v>56</v>
      </c>
      <c r="I191">
        <v>56</v>
      </c>
    </row>
    <row r="192" spans="1:9">
      <c r="A192" s="2">
        <v>43088</v>
      </c>
      <c r="B192" s="37">
        <v>12000</v>
      </c>
      <c r="C192" s="77">
        <v>74.53</v>
      </c>
      <c r="D192" s="43">
        <v>74.53</v>
      </c>
      <c r="E192" s="44">
        <v>74.53</v>
      </c>
      <c r="F192" s="45">
        <v>894360</v>
      </c>
      <c r="G192">
        <v>-312606</v>
      </c>
      <c r="H192" s="57">
        <v>56</v>
      </c>
      <c r="I192">
        <v>581810</v>
      </c>
    </row>
    <row r="193" spans="1:9">
      <c r="A193" s="2">
        <v>43089</v>
      </c>
      <c r="B193" s="37">
        <v>78000</v>
      </c>
      <c r="C193" s="77">
        <v>74.468462000000002</v>
      </c>
      <c r="D193" s="43">
        <v>74.680000000000007</v>
      </c>
      <c r="E193" s="44">
        <v>74.03</v>
      </c>
      <c r="F193" s="45">
        <v>5808540.0360000003</v>
      </c>
      <c r="G193">
        <v>-2030259.0126</v>
      </c>
      <c r="H193" s="57">
        <v>56</v>
      </c>
      <c r="I193">
        <v>3778337.0234000003</v>
      </c>
    </row>
    <row r="194" spans="1:9">
      <c r="A194" s="2">
        <v>43090</v>
      </c>
      <c r="B194" s="37">
        <v>20000</v>
      </c>
      <c r="C194" s="77">
        <v>74.02</v>
      </c>
      <c r="D194" s="43">
        <v>74.08</v>
      </c>
      <c r="E194" s="44">
        <v>73.98</v>
      </c>
      <c r="F194" s="45">
        <v>1480400</v>
      </c>
      <c r="G194">
        <v>-517440</v>
      </c>
      <c r="H194" s="57">
        <v>56</v>
      </c>
      <c r="I194">
        <v>963016</v>
      </c>
    </row>
    <row r="195" spans="1:9">
      <c r="A195" s="2">
        <v>43091</v>
      </c>
      <c r="B195" s="37">
        <v>18000</v>
      </c>
      <c r="C195" s="77">
        <v>74.496700000000004</v>
      </c>
      <c r="D195" s="43">
        <v>74.53</v>
      </c>
      <c r="E195" s="44">
        <v>74.430000000000007</v>
      </c>
      <c r="F195" s="45">
        <v>1340940.6000000001</v>
      </c>
      <c r="G195">
        <v>-468699.21</v>
      </c>
      <c r="H195" s="57">
        <v>56</v>
      </c>
      <c r="I195">
        <v>872297.39000000013</v>
      </c>
    </row>
    <row r="196" spans="1:9">
      <c r="A196" s="2">
        <v>43096</v>
      </c>
      <c r="B196" s="37">
        <v>0</v>
      </c>
      <c r="C196" s="77">
        <v>0</v>
      </c>
      <c r="D196" s="43">
        <v>74.430000000000007</v>
      </c>
      <c r="E196" s="44">
        <v>74.430000000000007</v>
      </c>
      <c r="F196" s="45">
        <v>0</v>
      </c>
      <c r="G196">
        <v>0</v>
      </c>
      <c r="H196" s="57">
        <v>56</v>
      </c>
      <c r="I196">
        <v>56</v>
      </c>
    </row>
    <row r="197" spans="1:9">
      <c r="A197" s="2">
        <v>43097</v>
      </c>
      <c r="B197" s="37">
        <v>30000</v>
      </c>
      <c r="C197" s="77">
        <v>74.836667000000006</v>
      </c>
      <c r="D197" s="43">
        <v>74.930000000000007</v>
      </c>
      <c r="E197" s="44">
        <v>74.78</v>
      </c>
      <c r="F197" s="45">
        <v>2245100.0100000002</v>
      </c>
      <c r="G197">
        <v>-784735.00350000011</v>
      </c>
      <c r="H197" s="57">
        <v>56</v>
      </c>
      <c r="I197">
        <v>1460421.0065000001</v>
      </c>
    </row>
    <row r="198" spans="1:9">
      <c r="A198" s="2">
        <v>43098</v>
      </c>
      <c r="B198" s="37">
        <v>48000</v>
      </c>
      <c r="C198" s="77">
        <v>74.496667000000002</v>
      </c>
      <c r="D198" s="43">
        <v>74.58</v>
      </c>
      <c r="E198" s="44">
        <v>74.38</v>
      </c>
      <c r="F198" s="45">
        <v>3575840.0160000003</v>
      </c>
      <c r="G198">
        <v>-1249864.0056</v>
      </c>
      <c r="H198" s="57">
        <v>56</v>
      </c>
      <c r="I198">
        <v>2326032.0104</v>
      </c>
    </row>
    <row r="199" spans="1:9">
      <c r="A199" s="2">
        <v>43103</v>
      </c>
      <c r="B199" s="37">
        <v>0</v>
      </c>
      <c r="C199" s="77">
        <v>0</v>
      </c>
      <c r="D199" s="43">
        <v>0</v>
      </c>
      <c r="E199" s="44">
        <v>0</v>
      </c>
      <c r="F199" s="45">
        <v>0</v>
      </c>
      <c r="H199" s="57"/>
    </row>
    <row r="200" spans="1:9">
      <c r="A200" s="2">
        <v>43104</v>
      </c>
      <c r="B200" s="37">
        <v>0</v>
      </c>
      <c r="C200" s="77">
        <v>0</v>
      </c>
      <c r="D200" s="43">
        <v>0</v>
      </c>
      <c r="E200" s="44">
        <v>0</v>
      </c>
      <c r="F200" s="45">
        <v>0</v>
      </c>
      <c r="H200" s="57"/>
    </row>
    <row r="201" spans="1:9">
      <c r="A201" s="2">
        <v>43105</v>
      </c>
      <c r="B201" s="37">
        <v>0</v>
      </c>
      <c r="C201" s="77">
        <v>0</v>
      </c>
      <c r="D201" s="43">
        <v>0</v>
      </c>
      <c r="E201" s="44">
        <v>0</v>
      </c>
      <c r="F201" s="45">
        <v>0</v>
      </c>
      <c r="H201" s="57"/>
    </row>
    <row r="202" spans="1:9">
      <c r="A202" s="2">
        <v>43108</v>
      </c>
      <c r="B202" s="37">
        <v>0</v>
      </c>
      <c r="C202" s="77">
        <v>0</v>
      </c>
      <c r="D202" s="43">
        <v>0</v>
      </c>
      <c r="E202" s="44">
        <v>0</v>
      </c>
      <c r="F202" s="45">
        <v>0</v>
      </c>
      <c r="H202" s="57"/>
    </row>
    <row r="203" spans="1:9">
      <c r="A203" s="2">
        <v>43109</v>
      </c>
      <c r="B203" s="37">
        <v>0</v>
      </c>
      <c r="C203" s="77">
        <v>0</v>
      </c>
      <c r="D203" s="43">
        <v>0</v>
      </c>
      <c r="E203" s="44">
        <v>0</v>
      </c>
      <c r="F203" s="45">
        <v>0</v>
      </c>
      <c r="H203" s="57"/>
    </row>
    <row r="204" spans="1:9">
      <c r="A204" s="2">
        <v>43110</v>
      </c>
      <c r="B204" s="37">
        <v>20000</v>
      </c>
      <c r="C204" s="77">
        <v>78.34</v>
      </c>
      <c r="D204" s="43">
        <v>78.38</v>
      </c>
      <c r="E204" s="44">
        <v>78.319999999999993</v>
      </c>
      <c r="F204" s="45">
        <f t="shared" ref="F204" si="7">B204*C204</f>
        <v>1566800</v>
      </c>
      <c r="H204" s="57"/>
    </row>
    <row r="205" spans="1:9">
      <c r="A205" s="2">
        <v>43111</v>
      </c>
      <c r="B205" s="37">
        <v>9000</v>
      </c>
      <c r="C205" s="77">
        <v>78.217777999999996</v>
      </c>
      <c r="D205" s="43">
        <v>78.3</v>
      </c>
      <c r="E205" s="44">
        <v>77.98</v>
      </c>
      <c r="F205" s="45">
        <f>B205*C205</f>
        <v>703960.00199999998</v>
      </c>
      <c r="H205" s="57"/>
    </row>
    <row r="206" spans="1:9">
      <c r="A206" s="2">
        <v>43112</v>
      </c>
      <c r="B206" s="37">
        <v>0</v>
      </c>
      <c r="C206" s="77">
        <v>0</v>
      </c>
      <c r="D206" s="43">
        <v>0</v>
      </c>
      <c r="E206" s="44">
        <v>0</v>
      </c>
      <c r="F206" s="45">
        <v>0</v>
      </c>
      <c r="H206" s="57"/>
    </row>
    <row r="207" spans="1:9">
      <c r="A207" s="2">
        <v>43115</v>
      </c>
      <c r="B207" s="37">
        <v>10000</v>
      </c>
      <c r="C207" s="77">
        <v>79.534000000000006</v>
      </c>
      <c r="D207" s="43">
        <v>79.62</v>
      </c>
      <c r="E207" s="44">
        <v>79.48</v>
      </c>
      <c r="F207" s="45">
        <f t="shared" ref="F207:F223" si="8">B207*C207</f>
        <v>795340.00000000012</v>
      </c>
      <c r="H207" s="57"/>
    </row>
    <row r="208" spans="1:9">
      <c r="A208" s="2">
        <v>43116</v>
      </c>
      <c r="B208" s="37">
        <v>20000</v>
      </c>
      <c r="C208" s="77">
        <v>79.406000000000006</v>
      </c>
      <c r="D208" s="43">
        <v>79.7</v>
      </c>
      <c r="E208" s="44">
        <v>79.28</v>
      </c>
      <c r="F208" s="45">
        <f t="shared" si="8"/>
        <v>1588120.0000000002</v>
      </c>
      <c r="H208" s="57"/>
    </row>
    <row r="209" spans="1:8">
      <c r="A209" s="2">
        <v>43117</v>
      </c>
      <c r="B209" s="37">
        <v>20000</v>
      </c>
      <c r="C209" s="77">
        <v>78.558000000000007</v>
      </c>
      <c r="D209" s="43">
        <v>78.8</v>
      </c>
      <c r="E209" s="44">
        <v>78.36</v>
      </c>
      <c r="F209" s="45">
        <f t="shared" si="8"/>
        <v>1571160.0000000002</v>
      </c>
      <c r="H209" s="57"/>
    </row>
    <row r="210" spans="1:8">
      <c r="A210" s="2">
        <v>43118</v>
      </c>
      <c r="B210" s="37">
        <v>15000</v>
      </c>
      <c r="C210" s="77">
        <v>78.082667000000001</v>
      </c>
      <c r="D210" s="43">
        <v>78.38</v>
      </c>
      <c r="E210" s="44">
        <v>77.7</v>
      </c>
      <c r="F210" s="45">
        <f t="shared" si="8"/>
        <v>1171240.0050000001</v>
      </c>
      <c r="H210" s="57"/>
    </row>
    <row r="211" spans="1:8">
      <c r="A211" s="2">
        <v>43119</v>
      </c>
      <c r="B211" s="37">
        <v>3000</v>
      </c>
      <c r="C211" s="77">
        <v>77.986666999999997</v>
      </c>
      <c r="D211" s="43">
        <v>78.319999999999993</v>
      </c>
      <c r="E211" s="44">
        <v>77.819999999999993</v>
      </c>
      <c r="F211" s="45">
        <f t="shared" si="8"/>
        <v>233960.00099999999</v>
      </c>
      <c r="H211" s="57"/>
    </row>
    <row r="212" spans="1:8">
      <c r="A212" s="2">
        <v>43122</v>
      </c>
      <c r="B212" s="37">
        <v>9000</v>
      </c>
      <c r="C212" s="77">
        <v>78.953333000000001</v>
      </c>
      <c r="D212" s="43">
        <v>78.98</v>
      </c>
      <c r="E212" s="44">
        <v>78.900000000000006</v>
      </c>
      <c r="F212" s="45">
        <f t="shared" si="8"/>
        <v>710579.99699999997</v>
      </c>
      <c r="H212" s="57" t="s">
        <v>25</v>
      </c>
    </row>
    <row r="213" spans="1:8">
      <c r="A213" s="2">
        <v>43123</v>
      </c>
      <c r="B213" s="37">
        <v>15000</v>
      </c>
      <c r="C213" s="77">
        <v>79.322666999999996</v>
      </c>
      <c r="D213" s="43">
        <v>79.52</v>
      </c>
      <c r="E213" s="44">
        <v>79.08</v>
      </c>
      <c r="F213" s="45">
        <f t="shared" si="8"/>
        <v>1189840.0049999999</v>
      </c>
      <c r="H213" s="57" t="s">
        <v>25</v>
      </c>
    </row>
    <row r="214" spans="1:8">
      <c r="A214" s="2">
        <v>43124</v>
      </c>
      <c r="B214" s="37">
        <v>9000</v>
      </c>
      <c r="C214" s="77">
        <v>78.826667</v>
      </c>
      <c r="D214" s="43">
        <v>79.02</v>
      </c>
      <c r="E214" s="44">
        <v>78.52</v>
      </c>
      <c r="F214" s="45">
        <f t="shared" si="8"/>
        <v>709440.00300000003</v>
      </c>
      <c r="H214" s="57" t="s">
        <v>25</v>
      </c>
    </row>
    <row r="215" spans="1:8">
      <c r="A215" s="2">
        <v>43125</v>
      </c>
      <c r="B215" s="37">
        <v>10000</v>
      </c>
      <c r="C215" s="77">
        <v>78.081999999999994</v>
      </c>
      <c r="D215" s="43">
        <v>78.540000000000006</v>
      </c>
      <c r="E215" s="44">
        <v>77.72</v>
      </c>
      <c r="F215" s="45">
        <f t="shared" si="8"/>
        <v>780819.99999999988</v>
      </c>
      <c r="H215" s="57" t="s">
        <v>25</v>
      </c>
    </row>
    <row r="216" spans="1:8">
      <c r="A216" s="2">
        <v>43126</v>
      </c>
      <c r="B216" s="37">
        <v>8000</v>
      </c>
      <c r="C216" s="77">
        <v>78.662499999999994</v>
      </c>
      <c r="D216" s="43">
        <v>78.760000000000005</v>
      </c>
      <c r="E216" s="44">
        <v>78.459999999999994</v>
      </c>
      <c r="F216" s="45">
        <f t="shared" si="8"/>
        <v>629300</v>
      </c>
      <c r="H216" s="57" t="s">
        <v>25</v>
      </c>
    </row>
    <row r="217" spans="1:8">
      <c r="A217" s="2">
        <v>43129</v>
      </c>
      <c r="B217" s="37">
        <v>12000</v>
      </c>
      <c r="C217" s="77">
        <v>78.933333000000005</v>
      </c>
      <c r="D217" s="43">
        <v>79.239999999999995</v>
      </c>
      <c r="E217" s="44">
        <v>78.62</v>
      </c>
      <c r="F217" s="45">
        <f t="shared" si="8"/>
        <v>947199.99600000004</v>
      </c>
      <c r="H217" s="57"/>
    </row>
    <row r="218" spans="1:8">
      <c r="A218" s="2">
        <v>43130</v>
      </c>
      <c r="B218" s="37">
        <v>12000</v>
      </c>
      <c r="C218" s="77">
        <v>78.101667000000006</v>
      </c>
      <c r="D218" s="43">
        <v>78.42</v>
      </c>
      <c r="E218" s="44">
        <v>77.58</v>
      </c>
      <c r="F218" s="45">
        <f t="shared" si="8"/>
        <v>937220.00400000007</v>
      </c>
      <c r="H218" s="57"/>
    </row>
    <row r="219" spans="1:8">
      <c r="A219" s="2">
        <v>43131</v>
      </c>
      <c r="B219" s="37">
        <v>25000</v>
      </c>
      <c r="C219" s="77">
        <v>77.211200000000005</v>
      </c>
      <c r="D219" s="43">
        <v>77.680000000000007</v>
      </c>
      <c r="E219" s="44">
        <v>76.819999999999993</v>
      </c>
      <c r="F219" s="45">
        <f t="shared" si="8"/>
        <v>1930280.0000000002</v>
      </c>
      <c r="H219" s="57"/>
    </row>
    <row r="220" spans="1:8">
      <c r="A220" s="2">
        <v>43132</v>
      </c>
      <c r="B220" s="37">
        <v>26000</v>
      </c>
      <c r="C220" s="77">
        <v>76.430768999999998</v>
      </c>
      <c r="D220" s="43">
        <v>76.599999999999994</v>
      </c>
      <c r="E220" s="44">
        <v>76.319999999999993</v>
      </c>
      <c r="F220" s="45">
        <f t="shared" si="8"/>
        <v>1987199.9939999999</v>
      </c>
      <c r="H220" s="57"/>
    </row>
    <row r="221" spans="1:8">
      <c r="A221" s="2">
        <v>43133</v>
      </c>
      <c r="B221" s="37">
        <v>54000</v>
      </c>
      <c r="C221" s="77">
        <v>75.805184999999994</v>
      </c>
      <c r="D221" s="43">
        <v>76.14</v>
      </c>
      <c r="E221" s="44">
        <v>75.5</v>
      </c>
      <c r="F221" s="45">
        <f t="shared" si="8"/>
        <v>4093479.9899999998</v>
      </c>
      <c r="H221" s="57"/>
    </row>
    <row r="222" spans="1:8">
      <c r="A222" s="2">
        <v>43136</v>
      </c>
      <c r="B222" s="37">
        <v>55820</v>
      </c>
      <c r="C222" s="77">
        <v>74.439261999999999</v>
      </c>
      <c r="D222" s="43">
        <v>74.78</v>
      </c>
      <c r="E222" s="44">
        <v>74.12</v>
      </c>
      <c r="F222" s="45">
        <f t="shared" si="8"/>
        <v>4155199.6048400002</v>
      </c>
      <c r="H222" s="57"/>
    </row>
    <row r="223" spans="1:8">
      <c r="A223" s="2">
        <v>43164</v>
      </c>
      <c r="B223" s="37">
        <v>11550</v>
      </c>
      <c r="C223" s="77">
        <v>69.226667000000006</v>
      </c>
      <c r="D223" s="43">
        <v>69.680000000000007</v>
      </c>
      <c r="E223" s="44">
        <v>69.599999999999994</v>
      </c>
      <c r="F223" s="45">
        <f t="shared" si="8"/>
        <v>799568.0038500001</v>
      </c>
      <c r="H223" s="57"/>
    </row>
    <row r="224" spans="1:8">
      <c r="A224" s="2">
        <v>43165</v>
      </c>
      <c r="B224" s="37">
        <v>11450</v>
      </c>
      <c r="C224" s="77">
        <v>69.841222999999999</v>
      </c>
      <c r="D224" s="43">
        <v>69.98</v>
      </c>
      <c r="E224" s="44">
        <v>69.62</v>
      </c>
      <c r="F224" s="45">
        <f>B224*C224</f>
        <v>799682.00335000001</v>
      </c>
      <c r="H224" s="57"/>
    </row>
    <row r="225" spans="1:8">
      <c r="A225" s="2">
        <v>43166</v>
      </c>
      <c r="B225" s="37">
        <v>11510</v>
      </c>
      <c r="C225" s="77">
        <v>69.484778000000006</v>
      </c>
      <c r="D225" s="43">
        <v>69.98</v>
      </c>
      <c r="E225" s="44">
        <v>68.8</v>
      </c>
      <c r="F225" s="45">
        <f>B225*C225</f>
        <v>799769.79478000011</v>
      </c>
      <c r="H225" s="57"/>
    </row>
    <row r="226" spans="1:8">
      <c r="A226" s="2">
        <v>43167</v>
      </c>
      <c r="B226" s="37">
        <v>11430</v>
      </c>
      <c r="C226" s="77">
        <v>70.034032999999994</v>
      </c>
      <c r="D226" s="43">
        <v>70.3</v>
      </c>
      <c r="E226" s="44">
        <v>69.66</v>
      </c>
      <c r="F226" s="45">
        <f>B226*C226</f>
        <v>800488.99718999991</v>
      </c>
      <c r="H226" s="57"/>
    </row>
    <row r="227" spans="1:8">
      <c r="A227" s="72"/>
      <c r="B227" s="73"/>
      <c r="C227" s="78"/>
      <c r="D227" s="74"/>
      <c r="E227" s="75"/>
      <c r="F227" s="76"/>
      <c r="H227" s="57"/>
    </row>
    <row r="228" spans="1:8">
      <c r="A228" s="72"/>
      <c r="B228" s="73"/>
      <c r="C228" s="78"/>
      <c r="D228" s="74"/>
      <c r="E228" s="75"/>
      <c r="F228" s="76"/>
      <c r="H228" s="57"/>
    </row>
    <row r="229" spans="1:8">
      <c r="A229" s="72"/>
      <c r="B229" s="73"/>
      <c r="C229" s="78"/>
      <c r="D229" s="74"/>
      <c r="E229" s="75"/>
      <c r="F229" s="76"/>
    </row>
    <row r="231" spans="1:8">
      <c r="A231" s="65" t="s">
        <v>8</v>
      </c>
      <c r="B231" s="46"/>
      <c r="C231" s="36"/>
      <c r="D231" s="36"/>
      <c r="E231" s="47"/>
      <c r="F231" s="48"/>
    </row>
    <row r="232" spans="1:8">
      <c r="A232" s="16"/>
      <c r="B232" s="16"/>
      <c r="C232" s="17"/>
      <c r="D232" s="17"/>
      <c r="E232" s="18"/>
      <c r="F232" s="18"/>
    </row>
    <row r="233" spans="1:8">
      <c r="A233" s="23" t="s">
        <v>17</v>
      </c>
      <c r="B233" s="23"/>
      <c r="C233" s="24">
        <f>SUM(B6:B226)</f>
        <v>4580260</v>
      </c>
      <c r="D233" s="22"/>
      <c r="E233" s="18"/>
      <c r="F233" s="18"/>
    </row>
    <row r="234" spans="1:8">
      <c r="A234" s="23" t="s">
        <v>22</v>
      </c>
      <c r="B234" s="23"/>
      <c r="C234" s="24">
        <v>171156187</v>
      </c>
      <c r="D234" s="22"/>
      <c r="E234" s="18"/>
      <c r="F234" s="18"/>
    </row>
    <row r="235" spans="1:8">
      <c r="A235" s="23" t="s">
        <v>18</v>
      </c>
      <c r="B235" s="23"/>
      <c r="C235" s="49">
        <f>+C233*100/C234/100</f>
        <v>2.6760703660686249E-2</v>
      </c>
      <c r="D235" s="71"/>
      <c r="E235" s="27"/>
      <c r="F235" s="27"/>
    </row>
    <row r="236" spans="1:8">
      <c r="A236" s="50" t="s">
        <v>19</v>
      </c>
      <c r="B236" s="51" t="s">
        <v>12</v>
      </c>
      <c r="C236" s="52">
        <f>SUM(F6:F226)</f>
        <v>338145155.23400992</v>
      </c>
    </row>
    <row r="237" spans="1:8">
      <c r="A237" s="81"/>
      <c r="B237" s="81"/>
      <c r="C237" s="81"/>
      <c r="D237" s="81"/>
    </row>
    <row r="239" spans="1:8">
      <c r="A239" s="53"/>
      <c r="C239" s="54"/>
    </row>
    <row r="240" spans="1:8">
      <c r="C240" s="54"/>
    </row>
    <row r="241" spans="3:3">
      <c r="C241" s="54"/>
    </row>
  </sheetData>
  <sheetProtection algorithmName="SHA-512" hashValue="/2mh/442GPR3Tgi4bZHHpG29Zt3zDNAqLlH0zdLNaJn28PC6qHhPYWcfBfGNEZR7DsBISiJoslr9Y2UsD5mPUg==" saltValue="Rbt3wN5vZXor06ntGq9NMw==" spinCount="100000" sheet="1" objects="1" scenarios="1"/>
  <mergeCells count="1">
    <mergeCell ref="A237:D237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tabSelected="1" topLeftCell="A16" workbookViewId="0">
      <selection activeCell="F32" sqref="F32"/>
    </sheetView>
  </sheetViews>
  <sheetFormatPr defaultRowHeight="15"/>
  <cols>
    <col min="1" max="1" width="24.7109375" customWidth="1"/>
    <col min="2" max="2" width="17.7109375" customWidth="1"/>
    <col min="3" max="3" width="16.140625" customWidth="1"/>
    <col min="4" max="4" width="18.140625" bestFit="1" customWidth="1"/>
    <col min="5" max="5" width="18.5703125" bestFit="1" customWidth="1"/>
    <col min="6" max="6" width="23.5703125" bestFit="1" customWidth="1"/>
  </cols>
  <sheetData>
    <row r="1" spans="1:6" ht="26.25">
      <c r="A1" s="66" t="s">
        <v>21</v>
      </c>
      <c r="B1" s="66"/>
      <c r="C1" s="66"/>
    </row>
    <row r="2" spans="1:6" ht="26.25">
      <c r="A2" s="66" t="s">
        <v>20</v>
      </c>
      <c r="B2" s="66"/>
      <c r="C2" s="66"/>
    </row>
    <row r="5" spans="1:6">
      <c r="A5" s="60" t="s">
        <v>14</v>
      </c>
      <c r="B5" s="60" t="s">
        <v>15</v>
      </c>
      <c r="C5" s="61" t="s">
        <v>4</v>
      </c>
      <c r="D5" s="61" t="s">
        <v>5</v>
      </c>
      <c r="E5" s="62" t="s">
        <v>6</v>
      </c>
      <c r="F5" s="62" t="s">
        <v>16</v>
      </c>
    </row>
    <row r="6" spans="1:6">
      <c r="A6" s="2">
        <v>43068</v>
      </c>
      <c r="B6" s="37">
        <v>22963</v>
      </c>
      <c r="C6" s="55">
        <v>74.696100000000001</v>
      </c>
      <c r="D6" s="56">
        <v>75</v>
      </c>
      <c r="E6" s="56">
        <v>74.349999999999994</v>
      </c>
      <c r="F6" s="45">
        <v>1715246.5443</v>
      </c>
    </row>
    <row r="7" spans="1:6">
      <c r="A7" s="2">
        <v>43069</v>
      </c>
      <c r="B7" s="37">
        <v>14488</v>
      </c>
      <c r="C7" s="55">
        <v>74.146900000000002</v>
      </c>
      <c r="D7" s="56">
        <v>74.5</v>
      </c>
      <c r="E7" s="56">
        <v>73.7</v>
      </c>
      <c r="F7" s="45">
        <v>1074240.2872000001</v>
      </c>
    </row>
    <row r="8" spans="1:6">
      <c r="A8" s="2">
        <v>43070</v>
      </c>
      <c r="B8" s="37">
        <v>32753</v>
      </c>
      <c r="C8" s="55">
        <v>73.622100000000003</v>
      </c>
      <c r="D8" s="56">
        <v>73.95</v>
      </c>
      <c r="E8" s="56">
        <v>73.3</v>
      </c>
      <c r="F8" s="45">
        <v>2411344.6413000003</v>
      </c>
    </row>
    <row r="9" spans="1:6">
      <c r="A9" s="2">
        <v>43073</v>
      </c>
      <c r="B9" s="37">
        <v>25000</v>
      </c>
      <c r="C9" s="55">
        <v>73.900800000000004</v>
      </c>
      <c r="D9" s="56">
        <v>74.349999999999994</v>
      </c>
      <c r="E9" s="56">
        <v>73.5</v>
      </c>
      <c r="F9" s="45">
        <v>1847520</v>
      </c>
    </row>
    <row r="10" spans="1:6">
      <c r="A10" s="2">
        <v>43074</v>
      </c>
      <c r="B10" s="37">
        <v>25000</v>
      </c>
      <c r="C10" s="55">
        <v>73.371799999999993</v>
      </c>
      <c r="D10" s="56">
        <v>73.599999999999994</v>
      </c>
      <c r="E10" s="56">
        <v>73.150000000000006</v>
      </c>
      <c r="F10" s="45">
        <v>1834294.9999999998</v>
      </c>
    </row>
    <row r="11" spans="1:6">
      <c r="A11" s="2">
        <v>43075</v>
      </c>
      <c r="B11" s="37">
        <v>17086</v>
      </c>
      <c r="C11" s="55">
        <v>73.273600000000002</v>
      </c>
      <c r="D11" s="56">
        <v>73.599999999999994</v>
      </c>
      <c r="E11" s="56">
        <v>73.150000000000006</v>
      </c>
      <c r="F11" s="45">
        <v>1251952.7296</v>
      </c>
    </row>
    <row r="12" spans="1:6">
      <c r="A12" s="2">
        <v>43076</v>
      </c>
      <c r="B12" s="37">
        <v>18437</v>
      </c>
      <c r="C12" s="55">
        <v>73.683199999999999</v>
      </c>
      <c r="D12" s="56">
        <v>73.849999999999994</v>
      </c>
      <c r="E12" s="56">
        <v>73.400000000000006</v>
      </c>
      <c r="F12" s="45">
        <v>1358497.1584000001</v>
      </c>
    </row>
    <row r="13" spans="1:6">
      <c r="A13" s="2">
        <v>43077</v>
      </c>
      <c r="B13" s="37">
        <v>15475</v>
      </c>
      <c r="C13" s="55">
        <v>74.212999999999994</v>
      </c>
      <c r="D13" s="56">
        <v>74.400000000000006</v>
      </c>
      <c r="E13" s="56">
        <v>74</v>
      </c>
      <c r="F13" s="45">
        <v>1148446.1749999998</v>
      </c>
    </row>
    <row r="14" spans="1:6">
      <c r="A14" s="2">
        <v>43080</v>
      </c>
      <c r="B14" s="37">
        <v>16277</v>
      </c>
      <c r="C14" s="55">
        <v>73.887799999999999</v>
      </c>
      <c r="D14" s="56">
        <v>74.2</v>
      </c>
      <c r="E14" s="56">
        <v>73.7</v>
      </c>
      <c r="F14" s="45">
        <v>1202672</v>
      </c>
    </row>
    <row r="15" spans="1:6">
      <c r="A15" s="2">
        <v>43081</v>
      </c>
      <c r="B15" s="37">
        <v>23587</v>
      </c>
      <c r="C15" s="55">
        <v>73.812899999999999</v>
      </c>
      <c r="D15" s="56">
        <v>74.150000000000006</v>
      </c>
      <c r="E15" s="56">
        <v>73.45</v>
      </c>
      <c r="F15" s="45">
        <v>1741025</v>
      </c>
    </row>
    <row r="16" spans="1:6">
      <c r="A16" s="2">
        <v>43082</v>
      </c>
      <c r="B16" s="37">
        <v>8423</v>
      </c>
      <c r="C16" s="55">
        <v>74.294300000000007</v>
      </c>
      <c r="D16" s="56">
        <v>74.5</v>
      </c>
      <c r="E16" s="56">
        <v>74</v>
      </c>
      <c r="F16" s="45">
        <v>625781</v>
      </c>
    </row>
    <row r="17" spans="1:6">
      <c r="A17" s="2">
        <v>43083</v>
      </c>
      <c r="B17" s="37">
        <v>12820</v>
      </c>
      <c r="C17" s="55">
        <v>74.415700000000001</v>
      </c>
      <c r="D17" s="56">
        <v>74.5</v>
      </c>
      <c r="E17" s="56">
        <v>74.25</v>
      </c>
      <c r="F17" s="45">
        <v>954009</v>
      </c>
    </row>
    <row r="18" spans="1:6">
      <c r="A18" s="2">
        <v>43084</v>
      </c>
      <c r="B18" s="37">
        <v>25000</v>
      </c>
      <c r="C18" s="55">
        <v>74.073400000000007</v>
      </c>
      <c r="D18" s="56">
        <v>74.2</v>
      </c>
      <c r="E18" s="56">
        <v>73.95</v>
      </c>
      <c r="F18" s="45">
        <v>1851835</v>
      </c>
    </row>
    <row r="19" spans="1:6">
      <c r="A19" s="2">
        <v>43089</v>
      </c>
      <c r="B19" s="37">
        <v>11325</v>
      </c>
      <c r="C19" s="55">
        <v>74.369299999999996</v>
      </c>
      <c r="D19" s="56">
        <v>74.5</v>
      </c>
      <c r="E19" s="56">
        <v>74.05</v>
      </c>
      <c r="F19" s="45">
        <v>842232</v>
      </c>
    </row>
    <row r="20" spans="1:6">
      <c r="A20" s="2">
        <v>43161</v>
      </c>
      <c r="B20" s="37">
        <v>40000</v>
      </c>
      <c r="C20" s="55">
        <v>69.105400000000003</v>
      </c>
      <c r="D20" s="56">
        <v>69.28</v>
      </c>
      <c r="E20" s="56">
        <v>68.599999999999994</v>
      </c>
      <c r="F20" s="45">
        <v>2764216</v>
      </c>
    </row>
    <row r="21" spans="1:6">
      <c r="A21" s="2">
        <v>43164</v>
      </c>
      <c r="B21" s="37">
        <v>29423</v>
      </c>
      <c r="C21" s="55">
        <v>69.411299999999997</v>
      </c>
      <c r="D21" s="56">
        <v>69.739999999999995</v>
      </c>
      <c r="E21" s="56">
        <v>69</v>
      </c>
      <c r="F21" s="45">
        <v>2042289</v>
      </c>
    </row>
    <row r="22" spans="1:6">
      <c r="A22" s="2">
        <v>43167</v>
      </c>
      <c r="B22" s="37">
        <v>15000</v>
      </c>
      <c r="C22" s="55">
        <v>69.774299999999997</v>
      </c>
      <c r="D22" s="56">
        <v>69.739999999999995</v>
      </c>
      <c r="E22" s="56">
        <v>69</v>
      </c>
      <c r="F22" s="45">
        <v>-1046614.5</v>
      </c>
    </row>
    <row r="23" spans="1:6">
      <c r="A23" s="72"/>
      <c r="B23" s="73"/>
      <c r="C23" s="79"/>
      <c r="D23" s="80"/>
      <c r="E23" s="80"/>
      <c r="F23" s="76"/>
    </row>
    <row r="24" spans="1:6">
      <c r="A24" s="72"/>
      <c r="B24" s="73"/>
      <c r="C24" s="79"/>
      <c r="D24" s="80"/>
      <c r="E24" s="80"/>
      <c r="F24" s="76"/>
    </row>
    <row r="25" spans="1:6">
      <c r="A25" s="72"/>
      <c r="B25" s="73"/>
      <c r="C25" s="79"/>
      <c r="D25" s="80"/>
      <c r="E25" s="80"/>
      <c r="F25" s="76"/>
    </row>
    <row r="26" spans="1:6">
      <c r="A26" s="65" t="s">
        <v>8</v>
      </c>
      <c r="B26" s="15"/>
      <c r="C26" s="58"/>
      <c r="D26" s="17"/>
      <c r="E26" s="18"/>
      <c r="F26" s="18"/>
    </row>
    <row r="27" spans="1:6">
      <c r="A27" s="16"/>
      <c r="B27" s="16"/>
      <c r="C27" s="16"/>
      <c r="D27" s="16"/>
      <c r="E27" s="17"/>
      <c r="F27" s="17"/>
    </row>
    <row r="28" spans="1:6">
      <c r="A28" s="23" t="s">
        <v>17</v>
      </c>
      <c r="B28" s="23"/>
      <c r="C28" s="24">
        <f>SUM(B6:B22)</f>
        <v>353057</v>
      </c>
      <c r="D28" s="22"/>
      <c r="E28" s="18"/>
      <c r="F28" s="18"/>
    </row>
    <row r="29" spans="1:6">
      <c r="A29" s="23" t="s">
        <v>22</v>
      </c>
      <c r="B29" s="23"/>
      <c r="C29" s="24">
        <v>171156187</v>
      </c>
      <c r="D29" s="26"/>
      <c r="E29" s="27"/>
      <c r="F29" s="27"/>
    </row>
    <row r="30" spans="1:6">
      <c r="A30" s="23" t="s">
        <v>18</v>
      </c>
      <c r="B30" s="23"/>
      <c r="C30" s="59">
        <f>+C28*100/C29/100</f>
        <v>2.0627767315241721E-3</v>
      </c>
      <c r="D30" s="38"/>
      <c r="E30" s="38"/>
      <c r="F30" s="38"/>
    </row>
    <row r="31" spans="1:6">
      <c r="A31" s="50" t="s">
        <v>19</v>
      </c>
      <c r="B31" s="51" t="s">
        <v>12</v>
      </c>
      <c r="C31" s="52">
        <f>SUM(F6:F22)</f>
        <v>23618987.035799999</v>
      </c>
      <c r="D31" s="38"/>
      <c r="E31" s="38"/>
      <c r="F31" s="38"/>
    </row>
  </sheetData>
  <sheetProtection algorithmName="SHA-512" hashValue="SWVof7j4EoLDh1GPPrJypNhzHAzWW0wopbWVW7wDEsPFpygcZaKTHyIsJAhtaOtMCes0FopVxQpYfgY11vNOdg==" saltValue="PrsqBalTtTSMFDWaAbZE4A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workbookViewId="0">
      <selection activeCell="C15" sqref="C15"/>
    </sheetView>
  </sheetViews>
  <sheetFormatPr defaultRowHeight="15"/>
  <cols>
    <col min="1" max="1" width="40.140625" customWidth="1"/>
    <col min="2" max="2" width="12.140625" bestFit="1" customWidth="1"/>
    <col min="3" max="3" width="12.42578125" bestFit="1" customWidth="1"/>
    <col min="4" max="4" width="18.140625" bestFit="1" customWidth="1"/>
    <col min="5" max="5" width="18.5703125" bestFit="1" customWidth="1"/>
    <col min="6" max="6" width="21.85546875" customWidth="1"/>
  </cols>
  <sheetData>
    <row r="1" spans="1:7" ht="26.25">
      <c r="A1" s="66" t="s">
        <v>21</v>
      </c>
      <c r="B1" s="1"/>
      <c r="C1" s="1"/>
      <c r="D1" s="1"/>
      <c r="E1" s="1"/>
      <c r="F1" s="1"/>
      <c r="G1" s="1"/>
    </row>
    <row r="2" spans="1:7" ht="26.25">
      <c r="A2" s="66" t="s">
        <v>0</v>
      </c>
      <c r="B2" s="1"/>
      <c r="C2" s="1"/>
      <c r="D2" s="1"/>
      <c r="E2" s="1"/>
      <c r="F2" s="1"/>
      <c r="G2" s="1"/>
    </row>
    <row r="3" spans="1:7">
      <c r="A3" s="67" t="s">
        <v>1</v>
      </c>
      <c r="B3" s="1"/>
      <c r="C3" s="1"/>
      <c r="D3" s="1"/>
      <c r="E3" s="1"/>
      <c r="F3" s="1"/>
      <c r="G3" s="1"/>
    </row>
    <row r="4" spans="1:7">
      <c r="A4" s="1"/>
      <c r="B4" s="1"/>
      <c r="C4" s="1"/>
      <c r="D4" s="1"/>
      <c r="E4" s="1"/>
      <c r="F4" s="1"/>
      <c r="G4" s="1"/>
    </row>
    <row r="5" spans="1:7">
      <c r="A5" s="1"/>
      <c r="B5" s="1"/>
      <c r="C5" s="1"/>
      <c r="D5" s="1"/>
      <c r="E5" s="1"/>
      <c r="F5" s="1"/>
      <c r="G5" s="1"/>
    </row>
    <row r="6" spans="1:7">
      <c r="A6" s="60" t="s">
        <v>2</v>
      </c>
      <c r="B6" s="60" t="s">
        <v>3</v>
      </c>
      <c r="C6" s="61" t="s">
        <v>4</v>
      </c>
      <c r="D6" s="61" t="s">
        <v>5</v>
      </c>
      <c r="E6" s="62" t="s">
        <v>6</v>
      </c>
      <c r="F6" s="62" t="s">
        <v>7</v>
      </c>
      <c r="G6" s="1"/>
    </row>
    <row r="7" spans="1:7">
      <c r="A7" s="2"/>
      <c r="B7" s="3"/>
      <c r="C7" s="4"/>
      <c r="D7" s="4"/>
      <c r="E7" s="5"/>
      <c r="F7" s="6">
        <v>0</v>
      </c>
      <c r="G7" s="1"/>
    </row>
    <row r="8" spans="1:7">
      <c r="A8" s="2"/>
      <c r="B8" s="2"/>
      <c r="C8" s="4"/>
      <c r="D8" s="4"/>
      <c r="E8" s="5"/>
      <c r="F8" s="6">
        <v>0</v>
      </c>
      <c r="G8" s="1"/>
    </row>
    <row r="9" spans="1:7">
      <c r="A9" s="2"/>
      <c r="B9" s="2"/>
      <c r="C9" s="4"/>
      <c r="D9" s="4"/>
      <c r="E9" s="5"/>
      <c r="F9" s="6">
        <v>0</v>
      </c>
      <c r="G9" s="1"/>
    </row>
    <row r="10" spans="1:7">
      <c r="A10" s="7"/>
      <c r="B10" s="7"/>
      <c r="C10" s="8"/>
      <c r="D10" s="8"/>
      <c r="E10" s="9"/>
      <c r="F10" s="10">
        <v>0</v>
      </c>
      <c r="G10" s="1"/>
    </row>
    <row r="11" spans="1:7">
      <c r="A11" s="11"/>
      <c r="B11" s="11"/>
      <c r="C11" s="12"/>
      <c r="D11" s="13"/>
      <c r="E11" s="14"/>
      <c r="F11" s="14"/>
      <c r="G11" s="1"/>
    </row>
    <row r="12" spans="1:7" s="64" customFormat="1">
      <c r="A12" s="65" t="s">
        <v>8</v>
      </c>
      <c r="B12" s="46"/>
      <c r="C12" s="36"/>
      <c r="D12" s="36"/>
      <c r="E12" s="47"/>
      <c r="F12" s="47"/>
      <c r="G12" s="63"/>
    </row>
    <row r="13" spans="1:7">
      <c r="A13" s="16"/>
      <c r="B13" s="16"/>
      <c r="C13" s="17"/>
      <c r="D13" s="17"/>
      <c r="E13" s="18"/>
      <c r="F13" s="18"/>
      <c r="G13" s="1"/>
    </row>
    <row r="14" spans="1:7">
      <c r="A14" s="19" t="s">
        <v>9</v>
      </c>
      <c r="B14" s="20"/>
      <c r="C14" s="21">
        <f>SUM(B7:B10)</f>
        <v>0</v>
      </c>
      <c r="D14" s="22"/>
      <c r="E14" s="18"/>
      <c r="F14" s="18"/>
      <c r="G14" s="1"/>
    </row>
    <row r="15" spans="1:7">
      <c r="A15" s="23" t="s">
        <v>23</v>
      </c>
      <c r="B15" s="23"/>
      <c r="C15" s="24">
        <v>171156187</v>
      </c>
      <c r="D15" s="22"/>
      <c r="E15" s="18"/>
      <c r="F15" s="18"/>
      <c r="G15" s="1"/>
    </row>
    <row r="16" spans="1:7">
      <c r="A16" s="23" t="s">
        <v>10</v>
      </c>
      <c r="B16" s="23"/>
      <c r="C16" s="25">
        <f>+C14*100/C15</f>
        <v>0</v>
      </c>
      <c r="D16" s="26"/>
      <c r="E16" s="27"/>
      <c r="F16" s="27"/>
      <c r="G16" s="1"/>
    </row>
    <row r="17" spans="1:7">
      <c r="A17" s="23" t="s">
        <v>11</v>
      </c>
      <c r="B17" s="23" t="s">
        <v>12</v>
      </c>
      <c r="C17" s="28">
        <f>SUM(F7:F10)</f>
        <v>0</v>
      </c>
      <c r="D17" s="1"/>
      <c r="E17" s="1"/>
      <c r="F17" s="1"/>
      <c r="G17" s="1"/>
    </row>
  </sheetData>
  <sheetProtection algorithmName="SHA-512" hashValue="Ua4tIideoAF3jqcAmo3OFVt1fq7uWbVLfZowJKlG6ht0sZvXfsyz81WBEjCNEojlpQp6fFexs/BTeio99OhQqw==" saltValue="F54ngf+hzz2AZKHxQqXiSg==" spinCount="100000" sheet="1" objects="1" scenario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Adecco 300M EUR SBB</vt:lpstr>
      <vt:lpstr>Purchases outside SBB program</vt:lpstr>
      <vt:lpstr>Sales outside SBB program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Joerg SALMINI</dc:creator>
  <cp:lastModifiedBy>Sandra Bencun</cp:lastModifiedBy>
  <dcterms:created xsi:type="dcterms:W3CDTF">2017-03-17T15:45:42Z</dcterms:created>
  <dcterms:modified xsi:type="dcterms:W3CDTF">2018-03-26T15:58:25Z</dcterms:modified>
</cp:coreProperties>
</file>